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reedom of Information\Requests and Responses\2014\Req no 397\"/>
    </mc:Choice>
  </mc:AlternateContent>
  <bookViews>
    <workbookView xWindow="0" yWindow="0" windowWidth="19200" windowHeight="8145"/>
  </bookViews>
  <sheets>
    <sheet name="SFRS CHARGES  (2014)" sheetId="3" r:id="rId1"/>
    <sheet name="SFRS CHARGES " sheetId="2" r:id="rId2"/>
    <sheet name="SFRS CHARGES before rounding!" sheetId="1" r:id="rId3"/>
  </sheets>
  <calcPr calcId="152511"/>
</workbook>
</file>

<file path=xl/calcChain.xml><?xml version="1.0" encoding="utf-8"?>
<calcChain xmlns="http://schemas.openxmlformats.org/spreadsheetml/2006/main">
  <c r="G24" i="3" l="1"/>
  <c r="G22" i="3"/>
  <c r="G17" i="3"/>
  <c r="G15" i="3"/>
  <c r="G7" i="3"/>
  <c r="G9" i="3"/>
  <c r="F24" i="3" l="1"/>
  <c r="F22" i="3"/>
  <c r="F17" i="3"/>
  <c r="F15" i="3"/>
  <c r="F9" i="3"/>
  <c r="F7" i="3"/>
  <c r="F5" i="3"/>
  <c r="I23" i="1"/>
  <c r="I24" i="1"/>
  <c r="I22" i="1"/>
  <c r="I16" i="1"/>
  <c r="I17" i="1"/>
  <c r="I15" i="1"/>
  <c r="I6" i="1"/>
  <c r="I7" i="1"/>
  <c r="I8" i="1"/>
  <c r="I9" i="1"/>
  <c r="I5" i="1"/>
  <c r="J22" i="1"/>
  <c r="J17" i="1"/>
  <c r="K17" i="1" s="1"/>
  <c r="J15" i="1"/>
  <c r="J9" i="1"/>
  <c r="K9" i="1" s="1"/>
  <c r="J7" i="1"/>
  <c r="J5" i="1"/>
  <c r="K5" i="1" s="1"/>
  <c r="E24" i="3"/>
  <c r="E23" i="3"/>
  <c r="E22" i="3"/>
  <c r="E20" i="3"/>
  <c r="E17" i="3"/>
  <c r="E16" i="3"/>
  <c r="E15" i="3"/>
  <c r="E10" i="3"/>
  <c r="E9" i="3"/>
  <c r="E7" i="3"/>
  <c r="E5" i="3"/>
  <c r="G5" i="3" l="1"/>
  <c r="H5" i="3" s="1"/>
  <c r="H17" i="3"/>
  <c r="H9" i="3"/>
  <c r="H7" i="3"/>
  <c r="K24" i="1"/>
  <c r="K15" i="1"/>
  <c r="K22" i="1"/>
  <c r="J24" i="1"/>
  <c r="K7" i="1"/>
  <c r="H15" i="3"/>
  <c r="H22" i="3"/>
  <c r="H24" i="3"/>
  <c r="E20" i="2"/>
  <c r="E7" i="2"/>
  <c r="E9" i="2"/>
  <c r="E10" i="2"/>
  <c r="E15" i="2"/>
  <c r="E16" i="2"/>
  <c r="E17" i="2"/>
  <c r="E22" i="2"/>
  <c r="F22" i="2" s="1"/>
  <c r="G22" i="2" s="1"/>
  <c r="E23" i="2"/>
  <c r="E24" i="2"/>
  <c r="E5" i="2"/>
  <c r="F24" i="2"/>
  <c r="F17" i="2"/>
  <c r="F15" i="2"/>
  <c r="G15" i="2" s="1"/>
  <c r="F9" i="2"/>
  <c r="F7" i="2"/>
  <c r="G7" i="2" s="1"/>
  <c r="F5" i="2"/>
  <c r="E24" i="1"/>
  <c r="E22" i="1"/>
  <c r="F22" i="1" s="1"/>
  <c r="G22" i="1" s="1"/>
  <c r="E17" i="1"/>
  <c r="E15" i="1"/>
  <c r="E9" i="1"/>
  <c r="E7" i="1"/>
  <c r="E5" i="1"/>
  <c r="F24" i="1"/>
  <c r="G24" i="1" s="1"/>
  <c r="F17" i="1"/>
  <c r="G17" i="1" s="1"/>
  <c r="F7" i="1"/>
  <c r="F9" i="1"/>
  <c r="F5" i="1"/>
  <c r="G5" i="1" s="1"/>
  <c r="G5" i="2" l="1"/>
  <c r="G9" i="2"/>
  <c r="G17" i="2"/>
  <c r="G24" i="2"/>
  <c r="G7" i="1"/>
  <c r="F15" i="1"/>
  <c r="G15" i="1" s="1"/>
  <c r="G9" i="1"/>
</calcChain>
</file>

<file path=xl/sharedStrings.xml><?xml version="1.0" encoding="utf-8"?>
<sst xmlns="http://schemas.openxmlformats.org/spreadsheetml/2006/main" count="106" uniqueCount="22">
  <si>
    <t xml:space="preserve">Appliances </t>
  </si>
  <si>
    <t>Details</t>
  </si>
  <si>
    <t>Net Rate per Hour With Crew</t>
  </si>
  <si>
    <t>per Hour</t>
  </si>
  <si>
    <t>(part of an hour to count as a complete hour)</t>
  </si>
  <si>
    <t>Pumping Appliance</t>
  </si>
  <si>
    <t>Miscellaneous Charges</t>
  </si>
  <si>
    <t>Hourly Rate</t>
  </si>
  <si>
    <t>&amp; pro rata)</t>
  </si>
  <si>
    <t>Search of files</t>
  </si>
  <si>
    <t>(+ document charge, see below)</t>
  </si>
  <si>
    <t>Interviews with Brigade personnel</t>
  </si>
  <si>
    <t>(Charge is based on interview plus travelling expenses incurred) Minimum charge</t>
  </si>
  <si>
    <t>Charge</t>
  </si>
  <si>
    <t>Copy of Fire Report</t>
  </si>
  <si>
    <t>Copy of Fire Investigation Report</t>
  </si>
  <si>
    <t>2007/08</t>
  </si>
  <si>
    <t>VAT</t>
  </si>
  <si>
    <t>Total</t>
  </si>
  <si>
    <r>
      <t xml:space="preserve">(charge </t>
    </r>
    <r>
      <rPr>
        <u/>
        <sz val="12"/>
        <rFont val="Arial"/>
        <family val="2"/>
      </rPr>
      <t>per hour</t>
    </r>
  </si>
  <si>
    <t>Special Appliance (ALP, RT, HPU) with pumping appliance</t>
  </si>
  <si>
    <t>Utility Vehicles (pod, boat, ranger)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</si>
</sst>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£&quot;#,##0.00;[Red]\-&quot;£&quot;#,##0.00"/>
    <numFmt numFmtId="43" formatCode="_-* #,##0.00_-;\-* #,##0.00_-;_-* &quot;-&quot;??_-;_-@_-"/>
    <numFmt numFmtId="164" formatCode="_-* #,##0_-;\-* #,##0_-;_-* &quot;-&quot;??_-;_-@_-"/>
    <numFmt numFmtId="165" formatCode="&quot;£&quot;#,##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1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8" fontId="3" fillId="0" borderId="0" xfId="0" applyNumberFormat="1" applyFont="1" applyBorder="1" applyAlignment="1">
      <alignment horizontal="center" vertical="center" wrapText="1"/>
    </xf>
    <xf numFmtId="43" fontId="3" fillId="0" borderId="0" xfId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3" fontId="4" fillId="0" borderId="0" xfId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65" fontId="4" fillId="0" borderId="0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selection activeCell="F15" sqref="F15:G15"/>
    </sheetView>
  </sheetViews>
  <sheetFormatPr defaultRowHeight="15" x14ac:dyDescent="0.2"/>
  <cols>
    <col min="1" max="1" width="27.140625" style="1" customWidth="1"/>
    <col min="2" max="2" width="32.42578125" style="1" customWidth="1"/>
    <col min="3" max="3" width="15.42578125" style="9" hidden="1" customWidth="1"/>
    <col min="4" max="5" width="15.42578125" style="10" hidden="1" customWidth="1"/>
    <col min="6" max="6" width="15.42578125" style="10" customWidth="1"/>
    <col min="7" max="7" width="9.140625" style="4"/>
    <col min="8" max="8" width="10.85546875" style="1" bestFit="1" customWidth="1"/>
    <col min="9" max="16384" width="9.140625" style="1"/>
  </cols>
  <sheetData>
    <row r="1" spans="1:8" ht="15.75" x14ac:dyDescent="0.2">
      <c r="C1" s="23" t="s">
        <v>16</v>
      </c>
      <c r="D1" s="20"/>
      <c r="E1" s="20"/>
      <c r="F1" s="20"/>
    </row>
    <row r="2" spans="1:8" ht="15.75" customHeight="1" x14ac:dyDescent="0.25">
      <c r="A2" s="22" t="s">
        <v>0</v>
      </c>
      <c r="B2" s="26" t="s">
        <v>1</v>
      </c>
      <c r="C2" s="27" t="s">
        <v>2</v>
      </c>
      <c r="D2" s="25" t="s">
        <v>2</v>
      </c>
      <c r="E2" s="25" t="s">
        <v>2</v>
      </c>
      <c r="F2" s="25" t="s">
        <v>2</v>
      </c>
      <c r="G2" s="6" t="s">
        <v>17</v>
      </c>
      <c r="H2" s="7" t="s">
        <v>18</v>
      </c>
    </row>
    <row r="3" spans="1:8" ht="38.25" customHeight="1" x14ac:dyDescent="0.2">
      <c r="A3" s="22" t="s">
        <v>3</v>
      </c>
      <c r="B3" s="26"/>
      <c r="C3" s="27"/>
      <c r="D3" s="25"/>
      <c r="E3" s="25"/>
      <c r="F3" s="25"/>
    </row>
    <row r="4" spans="1:8" ht="30" x14ac:dyDescent="0.2">
      <c r="A4" s="21" t="s">
        <v>4</v>
      </c>
      <c r="B4" s="21"/>
    </row>
    <row r="5" spans="1:8" x14ac:dyDescent="0.2">
      <c r="A5" s="21"/>
      <c r="B5" s="21" t="s">
        <v>5</v>
      </c>
      <c r="C5" s="11">
        <v>205</v>
      </c>
      <c r="D5" s="12">
        <v>217.75</v>
      </c>
      <c r="E5" s="12">
        <f>ROUND('SFRS CHARGES before rounding!'!E5,2)</f>
        <v>229.94</v>
      </c>
      <c r="F5" s="12">
        <f>ROUND('SFRS CHARGES before rounding!'!I5,2)</f>
        <v>232.24</v>
      </c>
      <c r="G5" s="12">
        <f>F5*0.2</f>
        <v>46.448000000000008</v>
      </c>
      <c r="H5" s="12">
        <f>G5+F5</f>
        <v>278.68799999999999</v>
      </c>
    </row>
    <row r="6" spans="1:8" x14ac:dyDescent="0.2">
      <c r="A6" s="21"/>
      <c r="B6" s="21"/>
      <c r="D6" s="12"/>
      <c r="E6" s="12"/>
      <c r="F6" s="12"/>
      <c r="G6" s="12"/>
      <c r="H6" s="12"/>
    </row>
    <row r="7" spans="1:8" ht="30" x14ac:dyDescent="0.2">
      <c r="A7" s="21"/>
      <c r="B7" s="21" t="s">
        <v>20</v>
      </c>
      <c r="C7" s="11">
        <v>272</v>
      </c>
      <c r="D7" s="12">
        <v>288.92</v>
      </c>
      <c r="E7" s="12">
        <f>ROUND('SFRS CHARGES before rounding!'!E7,2)</f>
        <v>305.08999999999997</v>
      </c>
      <c r="F7" s="12">
        <f>ROUND('SFRS CHARGES before rounding!'!I7,2)</f>
        <v>308.14</v>
      </c>
      <c r="G7" s="12">
        <f t="shared" ref="G7:G9" si="0">F7*0.2</f>
        <v>61.628</v>
      </c>
      <c r="H7" s="12">
        <f>G7+F7</f>
        <v>369.76799999999997</v>
      </c>
    </row>
    <row r="8" spans="1:8" x14ac:dyDescent="0.2">
      <c r="A8" s="21"/>
      <c r="B8" s="21"/>
      <c r="D8" s="12"/>
      <c r="E8" s="12"/>
      <c r="F8" s="12"/>
      <c r="G8" s="12"/>
      <c r="H8" s="12"/>
    </row>
    <row r="9" spans="1:8" ht="30" x14ac:dyDescent="0.2">
      <c r="A9" s="21"/>
      <c r="B9" s="21" t="s">
        <v>21</v>
      </c>
      <c r="C9" s="11">
        <v>69</v>
      </c>
      <c r="D9" s="12">
        <v>73.290000000000006</v>
      </c>
      <c r="E9" s="12">
        <f>ROUND('SFRS CHARGES before rounding!'!E9,2)</f>
        <v>77.39</v>
      </c>
      <c r="F9" s="12">
        <f>ROUND('SFRS CHARGES before rounding!'!I9,2)</f>
        <v>78.16</v>
      </c>
      <c r="G9" s="12">
        <f t="shared" si="0"/>
        <v>15.632</v>
      </c>
      <c r="H9" s="12">
        <f>G9+F9</f>
        <v>93.792000000000002</v>
      </c>
    </row>
    <row r="10" spans="1:8" x14ac:dyDescent="0.2">
      <c r="A10" s="21"/>
      <c r="B10" s="21"/>
      <c r="D10" s="12"/>
      <c r="E10" s="12">
        <f>ROUND('SFRS CHARGES before rounding!'!E10,2)</f>
        <v>0</v>
      </c>
      <c r="F10" s="12"/>
      <c r="G10" s="12"/>
      <c r="H10" s="12"/>
    </row>
    <row r="11" spans="1:8" ht="31.5" x14ac:dyDescent="0.25">
      <c r="A11" s="13" t="s">
        <v>6</v>
      </c>
      <c r="B11" s="21"/>
      <c r="C11" s="23" t="s">
        <v>7</v>
      </c>
      <c r="D11" s="23" t="s">
        <v>7</v>
      </c>
      <c r="E11" s="23" t="s">
        <v>7</v>
      </c>
      <c r="F11" s="23" t="s">
        <v>7</v>
      </c>
      <c r="G11" s="6" t="s">
        <v>17</v>
      </c>
      <c r="H11" s="7" t="s">
        <v>18</v>
      </c>
    </row>
    <row r="12" spans="1:8" x14ac:dyDescent="0.2">
      <c r="A12" s="14"/>
      <c r="B12" s="21"/>
      <c r="D12" s="12"/>
      <c r="E12" s="12"/>
      <c r="F12" s="12"/>
      <c r="G12" s="12"/>
      <c r="H12" s="12"/>
    </row>
    <row r="13" spans="1:8" x14ac:dyDescent="0.2">
      <c r="A13" s="21"/>
      <c r="B13" s="21"/>
      <c r="D13" s="12"/>
      <c r="E13" s="12"/>
      <c r="F13" s="12"/>
      <c r="G13" s="12"/>
      <c r="H13" s="12"/>
    </row>
    <row r="14" spans="1:8" x14ac:dyDescent="0.2">
      <c r="A14" s="14" t="s">
        <v>19</v>
      </c>
      <c r="B14" s="21" t="s">
        <v>9</v>
      </c>
      <c r="C14" s="4"/>
      <c r="D14" s="12"/>
      <c r="E14" s="12"/>
      <c r="F14" s="12"/>
      <c r="G14" s="12"/>
      <c r="H14" s="12"/>
    </row>
    <row r="15" spans="1:8" ht="31.5" customHeight="1" x14ac:dyDescent="0.2">
      <c r="A15" s="14" t="s">
        <v>8</v>
      </c>
      <c r="B15" s="21" t="s">
        <v>10</v>
      </c>
      <c r="C15" s="11">
        <v>28</v>
      </c>
      <c r="D15" s="12">
        <v>29.74</v>
      </c>
      <c r="E15" s="12">
        <f>ROUND('SFRS CHARGES before rounding!'!E15,2)</f>
        <v>31.4</v>
      </c>
      <c r="F15" s="12">
        <f>ROUND('SFRS CHARGES before rounding!'!I15,2)</f>
        <v>31.71</v>
      </c>
      <c r="G15" s="12">
        <f>F15*0.2</f>
        <v>6.3420000000000005</v>
      </c>
      <c r="H15" s="12">
        <f>G15+F15</f>
        <v>38.052</v>
      </c>
    </row>
    <row r="16" spans="1:8" x14ac:dyDescent="0.2">
      <c r="A16" s="21"/>
      <c r="B16" s="21"/>
      <c r="D16" s="12"/>
      <c r="E16" s="12">
        <f>ROUND('SFRS CHARGES before rounding!'!E16,2)</f>
        <v>0</v>
      </c>
      <c r="F16" s="12"/>
      <c r="G16" s="12"/>
      <c r="H16" s="12"/>
    </row>
    <row r="17" spans="1:8" ht="30" x14ac:dyDescent="0.2">
      <c r="A17" s="24"/>
      <c r="B17" s="21" t="s">
        <v>11</v>
      </c>
      <c r="C17" s="11">
        <v>54</v>
      </c>
      <c r="D17" s="12">
        <v>57.36</v>
      </c>
      <c r="E17" s="12">
        <f>ROUND('SFRS CHARGES before rounding!'!E17,2)</f>
        <v>60.57</v>
      </c>
      <c r="F17" s="12">
        <f>ROUND('SFRS CHARGES before rounding!'!I17,2)</f>
        <v>61.18</v>
      </c>
      <c r="G17" s="12">
        <f t="shared" ref="G17" si="1">F17*0.2</f>
        <v>12.236000000000001</v>
      </c>
      <c r="H17" s="12">
        <f>G17+F17</f>
        <v>73.415999999999997</v>
      </c>
    </row>
    <row r="18" spans="1:8" ht="45" x14ac:dyDescent="0.2">
      <c r="A18" s="24"/>
      <c r="B18" s="21" t="s">
        <v>12</v>
      </c>
      <c r="E18" s="12"/>
      <c r="F18" s="12"/>
      <c r="G18" s="12"/>
      <c r="H18" s="12"/>
    </row>
    <row r="19" spans="1:8" x14ac:dyDescent="0.2">
      <c r="A19" s="21"/>
      <c r="B19" s="21"/>
      <c r="D19" s="12"/>
      <c r="E19" s="12"/>
      <c r="F19" s="12"/>
      <c r="G19" s="12"/>
      <c r="H19" s="12"/>
    </row>
    <row r="20" spans="1:8" ht="15.75" x14ac:dyDescent="0.25">
      <c r="A20" s="21"/>
      <c r="B20" s="21"/>
      <c r="C20" s="23" t="s">
        <v>13</v>
      </c>
      <c r="D20" s="15" t="s">
        <v>13</v>
      </c>
      <c r="E20" s="15" t="str">
        <f>'SFRS CHARGES before rounding!'!E20</f>
        <v>Charge</v>
      </c>
      <c r="F20" s="15" t="s">
        <v>13</v>
      </c>
      <c r="G20" s="6" t="s">
        <v>17</v>
      </c>
      <c r="H20" s="7" t="s">
        <v>18</v>
      </c>
    </row>
    <row r="21" spans="1:8" x14ac:dyDescent="0.2">
      <c r="A21" s="21"/>
      <c r="B21" s="21"/>
      <c r="D21" s="12"/>
      <c r="E21" s="12"/>
      <c r="F21" s="12"/>
      <c r="G21" s="12"/>
      <c r="H21" s="12"/>
    </row>
    <row r="22" spans="1:8" x14ac:dyDescent="0.2">
      <c r="A22" s="21"/>
      <c r="B22" s="21" t="s">
        <v>14</v>
      </c>
      <c r="C22" s="11">
        <v>49</v>
      </c>
      <c r="D22" s="12">
        <v>52.05</v>
      </c>
      <c r="E22" s="12">
        <f>ROUND('SFRS CHARGES before rounding!'!E22,2)</f>
        <v>54.96</v>
      </c>
      <c r="F22" s="12">
        <f>ROUND('SFRS CHARGES before rounding!'!I22,2)</f>
        <v>55.51</v>
      </c>
      <c r="G22" s="12">
        <f>F22*0.2</f>
        <v>11.102</v>
      </c>
      <c r="H22" s="12">
        <f>G22+F22</f>
        <v>66.611999999999995</v>
      </c>
    </row>
    <row r="23" spans="1:8" x14ac:dyDescent="0.2">
      <c r="A23" s="21"/>
      <c r="B23" s="21"/>
      <c r="D23" s="12"/>
      <c r="E23" s="12">
        <f>ROUND('SFRS CHARGES before rounding!'!E23,2)</f>
        <v>0</v>
      </c>
      <c r="F23" s="12"/>
      <c r="G23" s="12"/>
      <c r="H23" s="12"/>
    </row>
    <row r="24" spans="1:8" ht="30" x14ac:dyDescent="0.2">
      <c r="A24" s="21"/>
      <c r="B24" s="21" t="s">
        <v>15</v>
      </c>
      <c r="C24" s="11">
        <v>240</v>
      </c>
      <c r="D24" s="12">
        <v>254.93</v>
      </c>
      <c r="E24" s="12">
        <f>ROUND('SFRS CHARGES before rounding!'!E24,2)</f>
        <v>269.2</v>
      </c>
      <c r="F24" s="12">
        <f>ROUND('SFRS CHARGES before rounding!'!I24,2)</f>
        <v>271.89</v>
      </c>
      <c r="G24" s="12">
        <f>F24*0.2</f>
        <v>54.378</v>
      </c>
      <c r="H24" s="12">
        <f>G24+F24</f>
        <v>326.26799999999997</v>
      </c>
    </row>
    <row r="25" spans="1:8" x14ac:dyDescent="0.2">
      <c r="A25" s="21"/>
      <c r="B25" s="21"/>
      <c r="D25" s="12"/>
      <c r="E25" s="12"/>
      <c r="F25" s="12"/>
      <c r="G25" s="12"/>
      <c r="H25" s="12"/>
    </row>
    <row r="26" spans="1:8" x14ac:dyDescent="0.2">
      <c r="A26" s="21"/>
      <c r="B26" s="21"/>
    </row>
  </sheetData>
  <mergeCells count="6">
    <mergeCell ref="A17:A18"/>
    <mergeCell ref="F2:F3"/>
    <mergeCell ref="B2:B3"/>
    <mergeCell ref="C2:C3"/>
    <mergeCell ref="D2:D3"/>
    <mergeCell ref="E2:E3"/>
  </mergeCells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Header xml:space="preserve">&amp;LShropshire Fire and Rescue Service&amp;CSpecial Service Charges
2014/15
Applicable from 01/04/14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Normal="100" workbookViewId="0">
      <selection activeCell="E5" sqref="E5"/>
    </sheetView>
  </sheetViews>
  <sheetFormatPr defaultRowHeight="15" x14ac:dyDescent="0.2"/>
  <cols>
    <col min="1" max="1" width="27.140625" style="1" customWidth="1"/>
    <col min="2" max="2" width="32.42578125" style="1" customWidth="1"/>
    <col min="3" max="3" width="15.42578125" style="9" hidden="1" customWidth="1"/>
    <col min="4" max="4" width="15.42578125" style="10" hidden="1" customWidth="1"/>
    <col min="5" max="5" width="15.42578125" style="10" customWidth="1"/>
    <col min="6" max="6" width="9.140625" style="4"/>
    <col min="7" max="7" width="9.42578125" style="1" bestFit="1" customWidth="1"/>
    <col min="8" max="16384" width="9.140625" style="1"/>
  </cols>
  <sheetData>
    <row r="1" spans="1:7" ht="15.75" x14ac:dyDescent="0.2">
      <c r="C1" s="19" t="s">
        <v>16</v>
      </c>
      <c r="D1" s="16"/>
      <c r="E1" s="16"/>
    </row>
    <row r="2" spans="1:7" ht="15.75" customHeight="1" x14ac:dyDescent="0.25">
      <c r="A2" s="18" t="s">
        <v>0</v>
      </c>
      <c r="B2" s="26" t="s">
        <v>1</v>
      </c>
      <c r="C2" s="27" t="s">
        <v>2</v>
      </c>
      <c r="D2" s="25" t="s">
        <v>2</v>
      </c>
      <c r="E2" s="25" t="s">
        <v>2</v>
      </c>
      <c r="F2" s="6" t="s">
        <v>17</v>
      </c>
      <c r="G2" s="7" t="s">
        <v>18</v>
      </c>
    </row>
    <row r="3" spans="1:7" ht="38.25" customHeight="1" x14ac:dyDescent="0.2">
      <c r="A3" s="18" t="s">
        <v>3</v>
      </c>
      <c r="B3" s="26"/>
      <c r="C3" s="27"/>
      <c r="D3" s="25"/>
      <c r="E3" s="25"/>
    </row>
    <row r="4" spans="1:7" ht="30" x14ac:dyDescent="0.2">
      <c r="A4" s="17" t="s">
        <v>4</v>
      </c>
      <c r="B4" s="17"/>
    </row>
    <row r="5" spans="1:7" x14ac:dyDescent="0.2">
      <c r="A5" s="17"/>
      <c r="B5" s="17" t="s">
        <v>5</v>
      </c>
      <c r="C5" s="11">
        <v>205</v>
      </c>
      <c r="D5" s="12">
        <v>217.75</v>
      </c>
      <c r="E5" s="12">
        <f>ROUND('SFRS CHARGES before rounding!'!E5,2)</f>
        <v>229.94</v>
      </c>
      <c r="F5" s="12">
        <f>E5*0.2</f>
        <v>45.988</v>
      </c>
      <c r="G5" s="12">
        <f>E5+F5</f>
        <v>275.928</v>
      </c>
    </row>
    <row r="6" spans="1:7" x14ac:dyDescent="0.2">
      <c r="A6" s="17"/>
      <c r="B6" s="17"/>
      <c r="D6" s="12"/>
      <c r="E6" s="12"/>
      <c r="F6" s="12"/>
      <c r="G6" s="12"/>
    </row>
    <row r="7" spans="1:7" ht="30" x14ac:dyDescent="0.2">
      <c r="A7" s="17"/>
      <c r="B7" s="17" t="s">
        <v>20</v>
      </c>
      <c r="C7" s="11">
        <v>272</v>
      </c>
      <c r="D7" s="12">
        <v>288.92</v>
      </c>
      <c r="E7" s="12">
        <f>ROUND('SFRS CHARGES before rounding!'!E7,2)</f>
        <v>305.08999999999997</v>
      </c>
      <c r="F7" s="12">
        <f>E7*0.2</f>
        <v>61.018000000000001</v>
      </c>
      <c r="G7" s="12">
        <f>E7+F7</f>
        <v>366.10799999999995</v>
      </c>
    </row>
    <row r="8" spans="1:7" x14ac:dyDescent="0.2">
      <c r="A8" s="17"/>
      <c r="B8" s="17"/>
      <c r="D8" s="12"/>
      <c r="E8" s="12"/>
      <c r="F8" s="12"/>
      <c r="G8" s="12"/>
    </row>
    <row r="9" spans="1:7" ht="30" x14ac:dyDescent="0.2">
      <c r="A9" s="17"/>
      <c r="B9" s="17" t="s">
        <v>21</v>
      </c>
      <c r="C9" s="11">
        <v>69</v>
      </c>
      <c r="D9" s="12">
        <v>73.290000000000006</v>
      </c>
      <c r="E9" s="12">
        <f>ROUND('SFRS CHARGES before rounding!'!E9,2)</f>
        <v>77.39</v>
      </c>
      <c r="F9" s="12">
        <f>E9*0.2</f>
        <v>15.478000000000002</v>
      </c>
      <c r="G9" s="12">
        <f>E9+F9</f>
        <v>92.867999999999995</v>
      </c>
    </row>
    <row r="10" spans="1:7" x14ac:dyDescent="0.2">
      <c r="A10" s="17"/>
      <c r="B10" s="17"/>
      <c r="D10" s="12"/>
      <c r="E10" s="12">
        <f>ROUND('SFRS CHARGES before rounding!'!E10,2)</f>
        <v>0</v>
      </c>
      <c r="F10" s="12"/>
      <c r="G10" s="12"/>
    </row>
    <row r="11" spans="1:7" ht="31.5" x14ac:dyDescent="0.2">
      <c r="A11" s="13" t="s">
        <v>6</v>
      </c>
      <c r="B11" s="17"/>
      <c r="C11" s="19" t="s">
        <v>7</v>
      </c>
      <c r="D11" s="19" t="s">
        <v>7</v>
      </c>
      <c r="E11" s="19" t="s">
        <v>7</v>
      </c>
      <c r="F11" s="19" t="s">
        <v>17</v>
      </c>
      <c r="G11" s="19" t="s">
        <v>18</v>
      </c>
    </row>
    <row r="12" spans="1:7" x14ac:dyDescent="0.2">
      <c r="A12" s="14"/>
      <c r="B12" s="17"/>
      <c r="D12" s="12"/>
      <c r="E12" s="12"/>
      <c r="F12" s="12"/>
      <c r="G12" s="12"/>
    </row>
    <row r="13" spans="1:7" x14ac:dyDescent="0.2">
      <c r="A13" s="17"/>
      <c r="B13" s="17"/>
      <c r="D13" s="12"/>
      <c r="E13" s="12"/>
      <c r="F13" s="12"/>
      <c r="G13" s="12"/>
    </row>
    <row r="14" spans="1:7" x14ac:dyDescent="0.2">
      <c r="A14" s="14" t="s">
        <v>19</v>
      </c>
      <c r="B14" s="17" t="s">
        <v>9</v>
      </c>
      <c r="C14" s="4"/>
      <c r="D14" s="12"/>
      <c r="E14" s="12"/>
      <c r="F14" s="12"/>
      <c r="G14" s="12"/>
    </row>
    <row r="15" spans="1:7" ht="31.5" customHeight="1" x14ac:dyDescent="0.2">
      <c r="A15" s="14" t="s">
        <v>8</v>
      </c>
      <c r="B15" s="17" t="s">
        <v>10</v>
      </c>
      <c r="C15" s="11">
        <v>28</v>
      </c>
      <c r="D15" s="12">
        <v>29.74</v>
      </c>
      <c r="E15" s="12">
        <f>ROUND('SFRS CHARGES before rounding!'!E15,2)</f>
        <v>31.4</v>
      </c>
      <c r="F15" s="12">
        <f>E15*0.2</f>
        <v>6.28</v>
      </c>
      <c r="G15" s="12">
        <f>E15+F15</f>
        <v>37.68</v>
      </c>
    </row>
    <row r="16" spans="1:7" x14ac:dyDescent="0.2">
      <c r="A16" s="17"/>
      <c r="B16" s="17"/>
      <c r="D16" s="12"/>
      <c r="E16" s="12">
        <f>ROUND('SFRS CHARGES before rounding!'!E16,2)</f>
        <v>0</v>
      </c>
      <c r="F16" s="12"/>
      <c r="G16" s="12"/>
    </row>
    <row r="17" spans="1:7" ht="30" x14ac:dyDescent="0.2">
      <c r="A17" s="24"/>
      <c r="B17" s="17" t="s">
        <v>11</v>
      </c>
      <c r="C17" s="11">
        <v>54</v>
      </c>
      <c r="D17" s="12">
        <v>57.36</v>
      </c>
      <c r="E17" s="12">
        <f>ROUND('SFRS CHARGES before rounding!'!E17,2)</f>
        <v>60.57</v>
      </c>
      <c r="F17" s="12">
        <f>E17*0.2</f>
        <v>12.114000000000001</v>
      </c>
      <c r="G17" s="12">
        <f>E17+F17</f>
        <v>72.683999999999997</v>
      </c>
    </row>
    <row r="18" spans="1:7" ht="45" x14ac:dyDescent="0.2">
      <c r="A18" s="24"/>
      <c r="B18" s="17" t="s">
        <v>12</v>
      </c>
      <c r="E18" s="12"/>
      <c r="F18" s="12"/>
      <c r="G18" s="12"/>
    </row>
    <row r="19" spans="1:7" x14ac:dyDescent="0.2">
      <c r="A19" s="17"/>
      <c r="B19" s="17"/>
      <c r="D19" s="12"/>
      <c r="E19" s="12"/>
      <c r="F19" s="12"/>
      <c r="G19" s="12"/>
    </row>
    <row r="20" spans="1:7" ht="15.75" x14ac:dyDescent="0.2">
      <c r="A20" s="17"/>
      <c r="B20" s="17"/>
      <c r="C20" s="19" t="s">
        <v>13</v>
      </c>
      <c r="D20" s="15" t="s">
        <v>13</v>
      </c>
      <c r="E20" s="15" t="str">
        <f>'SFRS CHARGES before rounding!'!E20</f>
        <v>Charge</v>
      </c>
      <c r="F20" s="19" t="s">
        <v>17</v>
      </c>
      <c r="G20" s="19" t="s">
        <v>18</v>
      </c>
    </row>
    <row r="21" spans="1:7" x14ac:dyDescent="0.2">
      <c r="A21" s="17"/>
      <c r="B21" s="17"/>
      <c r="D21" s="12"/>
      <c r="E21" s="12"/>
      <c r="F21" s="12"/>
      <c r="G21" s="12"/>
    </row>
    <row r="22" spans="1:7" x14ac:dyDescent="0.2">
      <c r="A22" s="17"/>
      <c r="B22" s="17" t="s">
        <v>14</v>
      </c>
      <c r="C22" s="11">
        <v>49</v>
      </c>
      <c r="D22" s="12">
        <v>52.05</v>
      </c>
      <c r="E22" s="12">
        <f>ROUND('SFRS CHARGES before rounding!'!E22,2)</f>
        <v>54.96</v>
      </c>
      <c r="F22" s="12">
        <f>E22*0.2</f>
        <v>10.992000000000001</v>
      </c>
      <c r="G22" s="12">
        <f>E22+F22</f>
        <v>65.951999999999998</v>
      </c>
    </row>
    <row r="23" spans="1:7" x14ac:dyDescent="0.2">
      <c r="A23" s="17"/>
      <c r="B23" s="17"/>
      <c r="D23" s="12"/>
      <c r="E23" s="12">
        <f>ROUND('SFRS CHARGES before rounding!'!E23,2)</f>
        <v>0</v>
      </c>
      <c r="F23" s="12"/>
      <c r="G23" s="12"/>
    </row>
    <row r="24" spans="1:7" ht="30" x14ac:dyDescent="0.2">
      <c r="A24" s="17"/>
      <c r="B24" s="17" t="s">
        <v>15</v>
      </c>
      <c r="C24" s="11">
        <v>240</v>
      </c>
      <c r="D24" s="12">
        <v>254.93</v>
      </c>
      <c r="E24" s="12">
        <f>ROUND('SFRS CHARGES before rounding!'!E24,2)</f>
        <v>269.2</v>
      </c>
      <c r="F24" s="12">
        <f>E24*0.2</f>
        <v>53.84</v>
      </c>
      <c r="G24" s="12">
        <f>E24+F24</f>
        <v>323.03999999999996</v>
      </c>
    </row>
    <row r="25" spans="1:7" x14ac:dyDescent="0.2">
      <c r="A25" s="17"/>
      <c r="B25" s="17"/>
      <c r="D25" s="12"/>
      <c r="E25" s="12"/>
      <c r="F25" s="12"/>
      <c r="G25" s="12"/>
    </row>
    <row r="26" spans="1:7" x14ac:dyDescent="0.2">
      <c r="A26" s="17"/>
      <c r="B26" s="17"/>
    </row>
  </sheetData>
  <mergeCells count="5">
    <mergeCell ref="B2:B3"/>
    <mergeCell ref="C2:C3"/>
    <mergeCell ref="D2:D3"/>
    <mergeCell ref="E2:E3"/>
    <mergeCell ref="A17:A18"/>
  </mergeCell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Header xml:space="preserve">&amp;LShropshire Fire and Rescue Service&amp;CSpecial Service Charges
2013/14
Applicable from 01/04/13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workbookViewId="0">
      <selection activeCell="I5" sqref="I5"/>
    </sheetView>
  </sheetViews>
  <sheetFormatPr defaultRowHeight="15" x14ac:dyDescent="0.2"/>
  <cols>
    <col min="1" max="1" width="27.140625" style="1" customWidth="1"/>
    <col min="2" max="2" width="32.42578125" style="1" customWidth="1"/>
    <col min="3" max="3" width="15.42578125" style="9" hidden="1" customWidth="1"/>
    <col min="4" max="4" width="15.42578125" style="10" hidden="1" customWidth="1"/>
    <col min="5" max="5" width="15.42578125" style="10" customWidth="1"/>
    <col min="6" max="6" width="9.140625" style="4"/>
    <col min="7" max="7" width="9.42578125" style="1" bestFit="1" customWidth="1"/>
    <col min="8" max="8" width="9.140625" style="1"/>
    <col min="9" max="9" width="15.42578125" style="10" customWidth="1"/>
    <col min="10" max="10" width="9.140625" style="4"/>
    <col min="11" max="11" width="9.42578125" style="1" bestFit="1" customWidth="1"/>
    <col min="12" max="16384" width="9.140625" style="1"/>
  </cols>
  <sheetData>
    <row r="1" spans="1:11" ht="15.75" x14ac:dyDescent="0.2">
      <c r="C1" s="2" t="s">
        <v>16</v>
      </c>
      <c r="D1" s="3"/>
      <c r="E1" s="3"/>
      <c r="I1" s="20"/>
    </row>
    <row r="2" spans="1:11" ht="15.75" customHeight="1" x14ac:dyDescent="0.25">
      <c r="A2" s="5" t="s">
        <v>0</v>
      </c>
      <c r="B2" s="26" t="s">
        <v>1</v>
      </c>
      <c r="C2" s="27" t="s">
        <v>2</v>
      </c>
      <c r="D2" s="25" t="s">
        <v>2</v>
      </c>
      <c r="E2" s="25" t="s">
        <v>2</v>
      </c>
      <c r="F2" s="6" t="s">
        <v>17</v>
      </c>
      <c r="G2" s="7" t="s">
        <v>18</v>
      </c>
      <c r="I2" s="25" t="s">
        <v>2</v>
      </c>
      <c r="J2" s="6" t="s">
        <v>17</v>
      </c>
      <c r="K2" s="7" t="s">
        <v>18</v>
      </c>
    </row>
    <row r="3" spans="1:11" ht="38.25" customHeight="1" x14ac:dyDescent="0.2">
      <c r="A3" s="5" t="s">
        <v>3</v>
      </c>
      <c r="B3" s="26"/>
      <c r="C3" s="27"/>
      <c r="D3" s="25"/>
      <c r="E3" s="25"/>
      <c r="I3" s="25"/>
    </row>
    <row r="4" spans="1:11" ht="30" x14ac:dyDescent="0.2">
      <c r="A4" s="8" t="s">
        <v>4</v>
      </c>
      <c r="B4" s="8"/>
    </row>
    <row r="5" spans="1:11" x14ac:dyDescent="0.2">
      <c r="A5" s="8"/>
      <c r="B5" s="8" t="s">
        <v>5</v>
      </c>
      <c r="C5" s="11">
        <v>205</v>
      </c>
      <c r="D5" s="12">
        <v>217.75</v>
      </c>
      <c r="E5" s="12">
        <f>227.66*1.01</f>
        <v>229.9366</v>
      </c>
      <c r="F5" s="12">
        <f>E5*0.2</f>
        <v>45.987320000000004</v>
      </c>
      <c r="G5" s="12">
        <f>E5+F5</f>
        <v>275.92392000000001</v>
      </c>
      <c r="I5" s="12">
        <f>E5*1.01</f>
        <v>232.23596599999999</v>
      </c>
      <c r="J5" s="12">
        <f>I5*0.2</f>
        <v>46.447193200000001</v>
      </c>
      <c r="K5" s="12">
        <f>I5+J5</f>
        <v>278.68315919999998</v>
      </c>
    </row>
    <row r="6" spans="1:11" x14ac:dyDescent="0.2">
      <c r="A6" s="8"/>
      <c r="B6" s="8"/>
      <c r="D6" s="12"/>
      <c r="E6" s="12"/>
      <c r="F6" s="12"/>
      <c r="G6" s="12"/>
      <c r="I6" s="12">
        <f t="shared" ref="I6:I9" si="0">E6*1.01</f>
        <v>0</v>
      </c>
      <c r="J6" s="12"/>
      <c r="K6" s="12"/>
    </row>
    <row r="7" spans="1:11" ht="30" x14ac:dyDescent="0.2">
      <c r="A7" s="8"/>
      <c r="B7" s="8" t="s">
        <v>20</v>
      </c>
      <c r="C7" s="11">
        <v>272</v>
      </c>
      <c r="D7" s="12">
        <v>288.92</v>
      </c>
      <c r="E7" s="12">
        <f>302.07*1.01</f>
        <v>305.09069999999997</v>
      </c>
      <c r="F7" s="12">
        <f>E7*0.2</f>
        <v>61.018139999999995</v>
      </c>
      <c r="G7" s="12">
        <f>E7+F7</f>
        <v>366.10883999999999</v>
      </c>
      <c r="I7" s="12">
        <f t="shared" si="0"/>
        <v>308.14160699999996</v>
      </c>
      <c r="J7" s="12">
        <f>I7*0.2</f>
        <v>61.628321399999997</v>
      </c>
      <c r="K7" s="12">
        <f>I7+J7</f>
        <v>369.76992839999997</v>
      </c>
    </row>
    <row r="8" spans="1:11" x14ac:dyDescent="0.2">
      <c r="A8" s="8"/>
      <c r="B8" s="8"/>
      <c r="D8" s="12"/>
      <c r="E8" s="12"/>
      <c r="F8" s="12"/>
      <c r="G8" s="12"/>
      <c r="I8" s="12">
        <f t="shared" si="0"/>
        <v>0</v>
      </c>
      <c r="J8" s="12"/>
      <c r="K8" s="12"/>
    </row>
    <row r="9" spans="1:11" ht="30" x14ac:dyDescent="0.2">
      <c r="A9" s="8"/>
      <c r="B9" s="8" t="s">
        <v>21</v>
      </c>
      <c r="C9" s="11">
        <v>69</v>
      </c>
      <c r="D9" s="12">
        <v>73.290000000000006</v>
      </c>
      <c r="E9" s="12">
        <f>76.62*1.01</f>
        <v>77.386200000000002</v>
      </c>
      <c r="F9" s="12">
        <f>E9*0.2</f>
        <v>15.477240000000002</v>
      </c>
      <c r="G9" s="12">
        <f>E9+F9</f>
        <v>92.863439999999997</v>
      </c>
      <c r="I9" s="12">
        <f t="shared" si="0"/>
        <v>78.160061999999996</v>
      </c>
      <c r="J9" s="12">
        <f>I9*0.2</f>
        <v>15.632012400000001</v>
      </c>
      <c r="K9" s="12">
        <f>I9+J9</f>
        <v>93.79207439999999</v>
      </c>
    </row>
    <row r="10" spans="1:11" x14ac:dyDescent="0.2">
      <c r="A10" s="8"/>
      <c r="B10" s="8"/>
      <c r="D10" s="12"/>
      <c r="E10" s="12"/>
      <c r="F10" s="12"/>
      <c r="G10" s="12"/>
      <c r="I10" s="12"/>
      <c r="J10" s="12"/>
      <c r="K10" s="12"/>
    </row>
    <row r="11" spans="1:11" ht="31.5" x14ac:dyDescent="0.2">
      <c r="A11" s="13" t="s">
        <v>6</v>
      </c>
      <c r="B11" s="8"/>
      <c r="C11" s="2" t="s">
        <v>7</v>
      </c>
      <c r="D11" s="2" t="s">
        <v>7</v>
      </c>
      <c r="E11" s="2" t="s">
        <v>7</v>
      </c>
      <c r="F11" s="2" t="s">
        <v>17</v>
      </c>
      <c r="G11" s="2" t="s">
        <v>18</v>
      </c>
      <c r="I11" s="23" t="s">
        <v>7</v>
      </c>
      <c r="J11" s="23" t="s">
        <v>17</v>
      </c>
      <c r="K11" s="23" t="s">
        <v>18</v>
      </c>
    </row>
    <row r="12" spans="1:11" x14ac:dyDescent="0.2">
      <c r="A12" s="14"/>
      <c r="B12" s="8"/>
      <c r="D12" s="12"/>
      <c r="E12" s="12"/>
      <c r="F12" s="12"/>
      <c r="G12" s="12"/>
      <c r="I12" s="12"/>
      <c r="J12" s="12"/>
      <c r="K12" s="12"/>
    </row>
    <row r="13" spans="1:11" x14ac:dyDescent="0.2">
      <c r="A13" s="8"/>
      <c r="B13" s="8"/>
      <c r="D13" s="12"/>
      <c r="E13" s="12"/>
      <c r="F13" s="12"/>
      <c r="G13" s="12"/>
      <c r="I13" s="12"/>
      <c r="J13" s="12"/>
      <c r="K13" s="12"/>
    </row>
    <row r="14" spans="1:11" x14ac:dyDescent="0.2">
      <c r="A14" s="14" t="s">
        <v>19</v>
      </c>
      <c r="B14" s="8" t="s">
        <v>9</v>
      </c>
      <c r="C14" s="4"/>
      <c r="D14" s="12"/>
      <c r="E14" s="12"/>
      <c r="F14" s="12"/>
      <c r="G14" s="12"/>
      <c r="I14" s="12"/>
      <c r="J14" s="12"/>
      <c r="K14" s="12"/>
    </row>
    <row r="15" spans="1:11" ht="31.5" customHeight="1" x14ac:dyDescent="0.2">
      <c r="A15" s="14" t="s">
        <v>8</v>
      </c>
      <c r="B15" s="8" t="s">
        <v>10</v>
      </c>
      <c r="C15" s="11">
        <v>28</v>
      </c>
      <c r="D15" s="12">
        <v>29.74</v>
      </c>
      <c r="E15" s="12">
        <f>31.09*1.01</f>
        <v>31.4009</v>
      </c>
      <c r="F15" s="12">
        <f>E15*0.2</f>
        <v>6.2801800000000005</v>
      </c>
      <c r="G15" s="12">
        <f>E15+F15</f>
        <v>37.681080000000001</v>
      </c>
      <c r="I15" s="12">
        <f>E15*1.01</f>
        <v>31.714908999999999</v>
      </c>
      <c r="J15" s="12">
        <f>I15*0.2</f>
        <v>6.3429818000000004</v>
      </c>
      <c r="K15" s="12">
        <f>I15+J15</f>
        <v>38.057890799999996</v>
      </c>
    </row>
    <row r="16" spans="1:11" x14ac:dyDescent="0.2">
      <c r="A16" s="8"/>
      <c r="B16" s="8"/>
      <c r="D16" s="12"/>
      <c r="E16" s="12"/>
      <c r="F16" s="12"/>
      <c r="G16" s="12"/>
      <c r="I16" s="12">
        <f t="shared" ref="I16:I17" si="1">E16*1.01</f>
        <v>0</v>
      </c>
      <c r="J16" s="12"/>
      <c r="K16" s="12"/>
    </row>
    <row r="17" spans="1:11" ht="30" x14ac:dyDescent="0.2">
      <c r="A17" s="24"/>
      <c r="B17" s="8" t="s">
        <v>11</v>
      </c>
      <c r="C17" s="11">
        <v>54</v>
      </c>
      <c r="D17" s="12">
        <v>57.36</v>
      </c>
      <c r="E17" s="12">
        <f>59.97*1.01</f>
        <v>60.569699999999997</v>
      </c>
      <c r="F17" s="12">
        <f>E17*0.2</f>
        <v>12.113939999999999</v>
      </c>
      <c r="G17" s="12">
        <f>E17+F17</f>
        <v>72.683639999999997</v>
      </c>
      <c r="I17" s="12">
        <f t="shared" si="1"/>
        <v>61.175396999999997</v>
      </c>
      <c r="J17" s="12">
        <f>I17*0.2</f>
        <v>12.2350794</v>
      </c>
      <c r="K17" s="12">
        <f>I17+J17</f>
        <v>73.410476399999993</v>
      </c>
    </row>
    <row r="18" spans="1:11" ht="45" x14ac:dyDescent="0.2">
      <c r="A18" s="24"/>
      <c r="B18" s="8" t="s">
        <v>12</v>
      </c>
      <c r="E18" s="12"/>
      <c r="F18" s="12"/>
      <c r="G18" s="12"/>
      <c r="I18" s="12"/>
      <c r="J18" s="12"/>
      <c r="K18" s="12"/>
    </row>
    <row r="19" spans="1:11" x14ac:dyDescent="0.2">
      <c r="A19" s="8"/>
      <c r="B19" s="8"/>
      <c r="D19" s="12"/>
      <c r="E19" s="12"/>
      <c r="F19" s="12"/>
      <c r="G19" s="12"/>
      <c r="I19" s="12"/>
      <c r="J19" s="12"/>
      <c r="K19" s="12"/>
    </row>
    <row r="20" spans="1:11" ht="15.75" x14ac:dyDescent="0.2">
      <c r="A20" s="8"/>
      <c r="B20" s="8"/>
      <c r="C20" s="2" t="s">
        <v>13</v>
      </c>
      <c r="D20" s="15" t="s">
        <v>13</v>
      </c>
      <c r="E20" s="15" t="s">
        <v>13</v>
      </c>
      <c r="F20" s="2" t="s">
        <v>17</v>
      </c>
      <c r="G20" s="2" t="s">
        <v>18</v>
      </c>
      <c r="I20" s="15" t="s">
        <v>13</v>
      </c>
      <c r="J20" s="23" t="s">
        <v>17</v>
      </c>
      <c r="K20" s="23" t="s">
        <v>18</v>
      </c>
    </row>
    <row r="21" spans="1:11" x14ac:dyDescent="0.2">
      <c r="A21" s="8"/>
      <c r="B21" s="8"/>
      <c r="D21" s="12"/>
      <c r="E21" s="12"/>
      <c r="F21" s="12"/>
      <c r="G21" s="12"/>
      <c r="I21" s="12"/>
      <c r="J21" s="12"/>
      <c r="K21" s="12"/>
    </row>
    <row r="22" spans="1:11" x14ac:dyDescent="0.2">
      <c r="A22" s="8"/>
      <c r="B22" s="8" t="s">
        <v>14</v>
      </c>
      <c r="C22" s="11">
        <v>49</v>
      </c>
      <c r="D22" s="12">
        <v>52.05</v>
      </c>
      <c r="E22" s="12">
        <f>54.42*1.01</f>
        <v>54.964200000000005</v>
      </c>
      <c r="F22" s="12">
        <f>E22*0.2</f>
        <v>10.992840000000001</v>
      </c>
      <c r="G22" s="12">
        <f>E22+F22</f>
        <v>65.957040000000006</v>
      </c>
      <c r="I22" s="12">
        <f>E22*1.01</f>
        <v>55.513842000000004</v>
      </c>
      <c r="J22" s="12">
        <f>I22*0.2</f>
        <v>11.102768400000002</v>
      </c>
      <c r="K22" s="12">
        <f>I22+J22</f>
        <v>66.616610400000013</v>
      </c>
    </row>
    <row r="23" spans="1:11" x14ac:dyDescent="0.2">
      <c r="A23" s="8"/>
      <c r="B23" s="8"/>
      <c r="D23" s="12"/>
      <c r="E23" s="12"/>
      <c r="F23" s="12"/>
      <c r="G23" s="12"/>
      <c r="I23" s="12">
        <f t="shared" ref="I23:I24" si="2">E23*1.01</f>
        <v>0</v>
      </c>
      <c r="J23" s="12"/>
      <c r="K23" s="12"/>
    </row>
    <row r="24" spans="1:11" ht="30" x14ac:dyDescent="0.2">
      <c r="A24" s="8"/>
      <c r="B24" s="8" t="s">
        <v>15</v>
      </c>
      <c r="C24" s="11">
        <v>240</v>
      </c>
      <c r="D24" s="12">
        <v>254.93</v>
      </c>
      <c r="E24" s="12">
        <f>266.53*1.01</f>
        <v>269.19529999999997</v>
      </c>
      <c r="F24" s="12">
        <f>E24*0.2</f>
        <v>53.839059999999996</v>
      </c>
      <c r="G24" s="12">
        <f>E24+F24</f>
        <v>323.03435999999999</v>
      </c>
      <c r="I24" s="12">
        <f t="shared" si="2"/>
        <v>271.88725299999999</v>
      </c>
      <c r="J24" s="12">
        <f>I24*0.2</f>
        <v>54.377450600000003</v>
      </c>
      <c r="K24" s="12">
        <f>I24+J24</f>
        <v>326.26470359999996</v>
      </c>
    </row>
    <row r="25" spans="1:11" x14ac:dyDescent="0.2">
      <c r="A25" s="8"/>
      <c r="B25" s="8"/>
      <c r="D25" s="12"/>
      <c r="E25" s="12"/>
      <c r="F25" s="12"/>
      <c r="G25" s="12"/>
      <c r="I25" s="12"/>
      <c r="J25" s="12"/>
      <c r="K25" s="12"/>
    </row>
    <row r="26" spans="1:11" x14ac:dyDescent="0.2">
      <c r="A26" s="8"/>
      <c r="B26" s="8"/>
    </row>
  </sheetData>
  <mergeCells count="6">
    <mergeCell ref="I2:I3"/>
    <mergeCell ref="E2:E3"/>
    <mergeCell ref="A17:A18"/>
    <mergeCell ref="D2:D3"/>
    <mergeCell ref="B2:B3"/>
    <mergeCell ref="C2:C3"/>
  </mergeCells>
  <phoneticPr fontId="2" type="noConversion"/>
  <pageMargins left="0.75" right="0.75" top="1" bottom="1" header="0.5" footer="0.5"/>
  <pageSetup paperSize="9" scale="94" orientation="portrait" r:id="rId1"/>
  <headerFooter alignWithMargins="0">
    <oddHeader xml:space="preserve">&amp;LShropshire Fire and Rescue Service&amp;CSpecial Service Charges
2012/13
Applicable from 01/04/12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SFRS CHARGES  (2014)</vt:lpstr>
      <vt:lpstr>SFRS CHARGES </vt:lpstr>
      <vt:lpstr>SFRS CHARGES before rounding!</vt:lpstr>
    </vt:vector>
  </TitlesOfParts>
  <Company>SFRS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Ellis</dc:creator>
  <cp:lastModifiedBy>Louise Goodhead</cp:lastModifiedBy>
  <cp:lastPrinted>2014-02-25T15:28:25Z</cp:lastPrinted>
  <dcterms:created xsi:type="dcterms:W3CDTF">2008-01-25T10:56:41Z</dcterms:created>
  <dcterms:modified xsi:type="dcterms:W3CDTF">2014-04-30T08:27:22Z</dcterms:modified>
</cp:coreProperties>
</file>