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lanning.sfrs.com/Freedom of Information/"/>
    </mc:Choice>
  </mc:AlternateContent>
  <bookViews>
    <workbookView xWindow="0" yWindow="0" windowWidth="28800" windowHeight="12105" firstSheet="2" activeTab="11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APR!$A$1:$N$25</definedName>
    <definedName name="_xlnm.Print_Area" localSheetId="4">AUG!$A$1:$N$25</definedName>
    <definedName name="_xlnm.Print_Area" localSheetId="8">DEC!$A$1:$N$25</definedName>
    <definedName name="_xlnm.Print_Area" localSheetId="10">FEB!$A$1:$N$25</definedName>
    <definedName name="_xlnm.Print_Area" localSheetId="9">JAN!$A$1:$N$25</definedName>
    <definedName name="_xlnm.Print_Area" localSheetId="3">JUL!$A$1:$N$25</definedName>
    <definedName name="_xlnm.Print_Area" localSheetId="2">JUN!$A$1:$N$25</definedName>
    <definedName name="_xlnm.Print_Area" localSheetId="11">MAR!$A$1:$N$25</definedName>
    <definedName name="_xlnm.Print_Area" localSheetId="1">MAY!$A$1:$N$25</definedName>
    <definedName name="_xlnm.Print_Area" localSheetId="7">NOV!$A$1:$N$25</definedName>
    <definedName name="_xlnm.Print_Area" localSheetId="6">OCT!$A$1:$N$25</definedName>
    <definedName name="_xlnm.Print_Area" localSheetId="5">SEP!$A$1:$N$25</definedName>
  </definedNames>
  <calcPr calcId="152511"/>
</workbook>
</file>

<file path=xl/calcChain.xml><?xml version="1.0" encoding="utf-8"?>
<calcChain xmlns="http://schemas.openxmlformats.org/spreadsheetml/2006/main">
  <c r="J24" i="3" l="1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4" i="13"/>
  <c r="H24" i="13"/>
  <c r="F24" i="13"/>
  <c r="D24" i="13"/>
  <c r="J23" i="13"/>
  <c r="H23" i="13"/>
  <c r="F23" i="13"/>
  <c r="D23" i="13"/>
  <c r="J22" i="13"/>
  <c r="H22" i="13"/>
  <c r="F22" i="13"/>
  <c r="D22" i="13"/>
  <c r="J21" i="13"/>
  <c r="H21" i="13"/>
  <c r="F21" i="13"/>
  <c r="D21" i="13"/>
  <c r="J20" i="13"/>
  <c r="H20" i="13"/>
  <c r="F20" i="13"/>
  <c r="D20" i="13"/>
  <c r="J19" i="13"/>
  <c r="H19" i="13"/>
  <c r="F19" i="13"/>
  <c r="D19" i="13"/>
  <c r="J18" i="13"/>
  <c r="H18" i="13"/>
  <c r="F18" i="13"/>
  <c r="D18" i="13"/>
  <c r="J17" i="13"/>
  <c r="H17" i="13"/>
  <c r="F17" i="13"/>
  <c r="D17" i="13"/>
  <c r="J16" i="13"/>
  <c r="H16" i="13"/>
  <c r="F16" i="13"/>
  <c r="D16" i="13"/>
  <c r="J15" i="13"/>
  <c r="H15" i="13"/>
  <c r="F15" i="13"/>
  <c r="D15" i="13"/>
  <c r="J14" i="13"/>
  <c r="H14" i="13"/>
  <c r="F14" i="13"/>
  <c r="D14" i="13"/>
  <c r="J13" i="13"/>
  <c r="H13" i="13"/>
  <c r="F13" i="13"/>
  <c r="D13" i="13"/>
  <c r="J12" i="13"/>
  <c r="H12" i="13"/>
  <c r="F12" i="13"/>
  <c r="D12" i="13"/>
  <c r="J11" i="13"/>
  <c r="H11" i="13"/>
  <c r="F11" i="13"/>
  <c r="D11" i="13"/>
  <c r="J10" i="13"/>
  <c r="H10" i="13"/>
  <c r="F10" i="13"/>
  <c r="D10" i="13"/>
  <c r="J9" i="13"/>
  <c r="H9" i="13"/>
  <c r="F9" i="13"/>
  <c r="D9" i="13"/>
  <c r="J8" i="13"/>
  <c r="H8" i="13"/>
  <c r="F8" i="13"/>
  <c r="D8" i="13"/>
  <c r="J7" i="13"/>
  <c r="H7" i="13"/>
  <c r="F7" i="13"/>
  <c r="D7" i="13"/>
  <c r="J6" i="13"/>
  <c r="H6" i="13"/>
  <c r="F6" i="13"/>
  <c r="D6" i="13"/>
  <c r="J5" i="13"/>
  <c r="H5" i="13"/>
  <c r="F5" i="13"/>
  <c r="D5" i="13"/>
  <c r="J4" i="13"/>
  <c r="H4" i="13"/>
  <c r="F4" i="13"/>
  <c r="D4" i="13"/>
  <c r="J3" i="13"/>
  <c r="H3" i="13"/>
  <c r="F3" i="13"/>
  <c r="D3" i="13"/>
  <c r="J24" i="2"/>
  <c r="H24" i="2"/>
  <c r="F24" i="2"/>
  <c r="D24" i="2"/>
  <c r="J23" i="2"/>
  <c r="H23" i="2"/>
  <c r="F23" i="2"/>
  <c r="D23" i="2"/>
  <c r="J22" i="2"/>
  <c r="H22" i="2"/>
  <c r="F22" i="2"/>
  <c r="D22" i="2"/>
  <c r="J21" i="2"/>
  <c r="H21" i="2"/>
  <c r="F21" i="2"/>
  <c r="D21" i="2"/>
  <c r="J20" i="2"/>
  <c r="H20" i="2"/>
  <c r="F20" i="2"/>
  <c r="D20" i="2"/>
  <c r="J19" i="2"/>
  <c r="H19" i="2"/>
  <c r="F19" i="2"/>
  <c r="D19" i="2"/>
  <c r="J18" i="2"/>
  <c r="H18" i="2"/>
  <c r="F18" i="2"/>
  <c r="D18" i="2"/>
  <c r="J17" i="2"/>
  <c r="H17" i="2"/>
  <c r="F17" i="2"/>
  <c r="D17" i="2"/>
  <c r="J16" i="2"/>
  <c r="H16" i="2"/>
  <c r="F16" i="2"/>
  <c r="D16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H12" i="2"/>
  <c r="F12" i="2"/>
  <c r="D12" i="2"/>
  <c r="J11" i="2"/>
  <c r="H11" i="2"/>
  <c r="F11" i="2"/>
  <c r="D11" i="2"/>
  <c r="J10" i="2"/>
  <c r="H10" i="2"/>
  <c r="F10" i="2"/>
  <c r="D10" i="2"/>
  <c r="J9" i="2"/>
  <c r="H9" i="2"/>
  <c r="F9" i="2"/>
  <c r="D9" i="2"/>
  <c r="J8" i="2"/>
  <c r="H8" i="2"/>
  <c r="F8" i="2"/>
  <c r="D8" i="2"/>
  <c r="J7" i="2"/>
  <c r="H7" i="2"/>
  <c r="F7" i="2"/>
  <c r="D7" i="2"/>
  <c r="J6" i="2"/>
  <c r="H6" i="2"/>
  <c r="F6" i="2"/>
  <c r="D6" i="2"/>
  <c r="J5" i="2"/>
  <c r="H5" i="2"/>
  <c r="F5" i="2"/>
  <c r="D5" i="2"/>
  <c r="J4" i="2"/>
  <c r="H4" i="2"/>
  <c r="F4" i="2"/>
  <c r="D4" i="2"/>
  <c r="J3" i="2"/>
  <c r="H3" i="2"/>
  <c r="F3" i="2"/>
  <c r="D3" i="2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  <c r="J24" i="5"/>
  <c r="H24" i="5"/>
  <c r="F24" i="5"/>
  <c r="D24" i="5"/>
  <c r="J23" i="5"/>
  <c r="H23" i="5"/>
  <c r="F23" i="5"/>
  <c r="D23" i="5"/>
  <c r="J22" i="5"/>
  <c r="H22" i="5"/>
  <c r="F22" i="5"/>
  <c r="D22" i="5"/>
  <c r="J21" i="5"/>
  <c r="H21" i="5"/>
  <c r="F21" i="5"/>
  <c r="D21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H8" i="5"/>
  <c r="F8" i="5"/>
  <c r="D8" i="5"/>
  <c r="J7" i="5"/>
  <c r="H7" i="5"/>
  <c r="F7" i="5"/>
  <c r="D7" i="5"/>
  <c r="J6" i="5"/>
  <c r="H6" i="5"/>
  <c r="F6" i="5"/>
  <c r="D6" i="5"/>
  <c r="J5" i="5"/>
  <c r="H5" i="5"/>
  <c r="F5" i="5"/>
  <c r="D5" i="5"/>
  <c r="J4" i="5"/>
  <c r="H4" i="5"/>
  <c r="F4" i="5"/>
  <c r="D4" i="5"/>
  <c r="J3" i="5"/>
  <c r="H3" i="5"/>
  <c r="F3" i="5"/>
  <c r="D3" i="5"/>
  <c r="J24" i="6"/>
  <c r="H24" i="6"/>
  <c r="F24" i="6"/>
  <c r="D24" i="6"/>
  <c r="J23" i="6"/>
  <c r="H23" i="6"/>
  <c r="F23" i="6"/>
  <c r="D23" i="6"/>
  <c r="J22" i="6"/>
  <c r="H22" i="6"/>
  <c r="F22" i="6"/>
  <c r="D22" i="6"/>
  <c r="J21" i="6"/>
  <c r="H21" i="6"/>
  <c r="F21" i="6"/>
  <c r="D21" i="6"/>
  <c r="J20" i="6"/>
  <c r="H20" i="6"/>
  <c r="F20" i="6"/>
  <c r="D20" i="6"/>
  <c r="J19" i="6"/>
  <c r="H19" i="6"/>
  <c r="F19" i="6"/>
  <c r="D19" i="6"/>
  <c r="J18" i="6"/>
  <c r="H18" i="6"/>
  <c r="F18" i="6"/>
  <c r="D18" i="6"/>
  <c r="J17" i="6"/>
  <c r="H17" i="6"/>
  <c r="F17" i="6"/>
  <c r="D17" i="6"/>
  <c r="J16" i="6"/>
  <c r="H16" i="6"/>
  <c r="F16" i="6"/>
  <c r="D16" i="6"/>
  <c r="J15" i="6"/>
  <c r="H15" i="6"/>
  <c r="F15" i="6"/>
  <c r="D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  <c r="J5" i="6"/>
  <c r="H5" i="6"/>
  <c r="F5" i="6"/>
  <c r="D5" i="6"/>
  <c r="J4" i="6"/>
  <c r="H4" i="6"/>
  <c r="F4" i="6"/>
  <c r="D4" i="6"/>
  <c r="J3" i="6"/>
  <c r="H3" i="6"/>
  <c r="F3" i="6"/>
  <c r="D3" i="6"/>
  <c r="J24" i="7"/>
  <c r="H24" i="7"/>
  <c r="F24" i="7"/>
  <c r="D24" i="7"/>
  <c r="J23" i="7"/>
  <c r="H23" i="7"/>
  <c r="F23" i="7"/>
  <c r="D23" i="7"/>
  <c r="J22" i="7"/>
  <c r="H22" i="7"/>
  <c r="F22" i="7"/>
  <c r="D22" i="7"/>
  <c r="J21" i="7"/>
  <c r="H21" i="7"/>
  <c r="F21" i="7"/>
  <c r="D21" i="7"/>
  <c r="J20" i="7"/>
  <c r="H20" i="7"/>
  <c r="F20" i="7"/>
  <c r="D20" i="7"/>
  <c r="J19" i="7"/>
  <c r="H19" i="7"/>
  <c r="F19" i="7"/>
  <c r="D19" i="7"/>
  <c r="J18" i="7"/>
  <c r="H18" i="7"/>
  <c r="F18" i="7"/>
  <c r="D18" i="7"/>
  <c r="J17" i="7"/>
  <c r="H17" i="7"/>
  <c r="F17" i="7"/>
  <c r="D17" i="7"/>
  <c r="J16" i="7"/>
  <c r="H16" i="7"/>
  <c r="F16" i="7"/>
  <c r="D16" i="7"/>
  <c r="J15" i="7"/>
  <c r="H15" i="7"/>
  <c r="F15" i="7"/>
  <c r="D15" i="7"/>
  <c r="J14" i="7"/>
  <c r="H14" i="7"/>
  <c r="F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J7" i="7"/>
  <c r="H7" i="7"/>
  <c r="F7" i="7"/>
  <c r="D7" i="7"/>
  <c r="J6" i="7"/>
  <c r="H6" i="7"/>
  <c r="F6" i="7"/>
  <c r="D6" i="7"/>
  <c r="J5" i="7"/>
  <c r="H5" i="7"/>
  <c r="F5" i="7"/>
  <c r="D5" i="7"/>
  <c r="J4" i="7"/>
  <c r="H4" i="7"/>
  <c r="F4" i="7"/>
  <c r="D4" i="7"/>
  <c r="J3" i="7"/>
  <c r="H3" i="7"/>
  <c r="F3" i="7"/>
  <c r="D3" i="7"/>
  <c r="J24" i="8"/>
  <c r="H24" i="8"/>
  <c r="F24" i="8"/>
  <c r="D24" i="8"/>
  <c r="J23" i="8"/>
  <c r="H23" i="8"/>
  <c r="F23" i="8"/>
  <c r="D23" i="8"/>
  <c r="J22" i="8"/>
  <c r="H22" i="8"/>
  <c r="F22" i="8"/>
  <c r="D22" i="8"/>
  <c r="J21" i="8"/>
  <c r="H21" i="8"/>
  <c r="F21" i="8"/>
  <c r="D21" i="8"/>
  <c r="J20" i="8"/>
  <c r="H20" i="8"/>
  <c r="F20" i="8"/>
  <c r="D20" i="8"/>
  <c r="J19" i="8"/>
  <c r="H19" i="8"/>
  <c r="F19" i="8"/>
  <c r="D19" i="8"/>
  <c r="J18" i="8"/>
  <c r="H18" i="8"/>
  <c r="F18" i="8"/>
  <c r="D18" i="8"/>
  <c r="J17" i="8"/>
  <c r="H17" i="8"/>
  <c r="F17" i="8"/>
  <c r="D17" i="8"/>
  <c r="J16" i="8"/>
  <c r="H16" i="8"/>
  <c r="F16" i="8"/>
  <c r="D16" i="8"/>
  <c r="J15" i="8"/>
  <c r="H15" i="8"/>
  <c r="F15" i="8"/>
  <c r="D15" i="8"/>
  <c r="J14" i="8"/>
  <c r="H14" i="8"/>
  <c r="F14" i="8"/>
  <c r="D14" i="8"/>
  <c r="J13" i="8"/>
  <c r="H13" i="8"/>
  <c r="F13" i="8"/>
  <c r="D13" i="8"/>
  <c r="J12" i="8"/>
  <c r="H12" i="8"/>
  <c r="F12" i="8"/>
  <c r="D12" i="8"/>
  <c r="J11" i="8"/>
  <c r="H11" i="8"/>
  <c r="F11" i="8"/>
  <c r="D11" i="8"/>
  <c r="J10" i="8"/>
  <c r="H10" i="8"/>
  <c r="F10" i="8"/>
  <c r="D10" i="8"/>
  <c r="J9" i="8"/>
  <c r="H9" i="8"/>
  <c r="F9" i="8"/>
  <c r="D9" i="8"/>
  <c r="J8" i="8"/>
  <c r="H8" i="8"/>
  <c r="F8" i="8"/>
  <c r="D8" i="8"/>
  <c r="J7" i="8"/>
  <c r="H7" i="8"/>
  <c r="F7" i="8"/>
  <c r="D7" i="8"/>
  <c r="J6" i="8"/>
  <c r="H6" i="8"/>
  <c r="F6" i="8"/>
  <c r="D6" i="8"/>
  <c r="J5" i="8"/>
  <c r="H5" i="8"/>
  <c r="F5" i="8"/>
  <c r="D5" i="8"/>
  <c r="J4" i="8"/>
  <c r="H4" i="8"/>
  <c r="F4" i="8"/>
  <c r="D4" i="8"/>
  <c r="J3" i="8"/>
  <c r="H3" i="8"/>
  <c r="F3" i="8"/>
  <c r="D3" i="8"/>
  <c r="J24" i="9"/>
  <c r="H24" i="9"/>
  <c r="F24" i="9"/>
  <c r="D24" i="9"/>
  <c r="J23" i="9"/>
  <c r="H23" i="9"/>
  <c r="F23" i="9"/>
  <c r="D23" i="9"/>
  <c r="J22" i="9"/>
  <c r="H22" i="9"/>
  <c r="F22" i="9"/>
  <c r="D22" i="9"/>
  <c r="J21" i="9"/>
  <c r="H21" i="9"/>
  <c r="F21" i="9"/>
  <c r="D21" i="9"/>
  <c r="J20" i="9"/>
  <c r="H20" i="9"/>
  <c r="F20" i="9"/>
  <c r="D20" i="9"/>
  <c r="J19" i="9"/>
  <c r="H19" i="9"/>
  <c r="F19" i="9"/>
  <c r="D19" i="9"/>
  <c r="J18" i="9"/>
  <c r="H18" i="9"/>
  <c r="F18" i="9"/>
  <c r="D18" i="9"/>
  <c r="J17" i="9"/>
  <c r="H17" i="9"/>
  <c r="F17" i="9"/>
  <c r="D17" i="9"/>
  <c r="J16" i="9"/>
  <c r="H16" i="9"/>
  <c r="F16" i="9"/>
  <c r="D16" i="9"/>
  <c r="J15" i="9"/>
  <c r="H15" i="9"/>
  <c r="F15" i="9"/>
  <c r="D15" i="9"/>
  <c r="J14" i="9"/>
  <c r="H14" i="9"/>
  <c r="F14" i="9"/>
  <c r="D14" i="9"/>
  <c r="J13" i="9"/>
  <c r="H13" i="9"/>
  <c r="F13" i="9"/>
  <c r="D13" i="9"/>
  <c r="J12" i="9"/>
  <c r="H12" i="9"/>
  <c r="F12" i="9"/>
  <c r="D12" i="9"/>
  <c r="J11" i="9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J7" i="9"/>
  <c r="H7" i="9"/>
  <c r="F7" i="9"/>
  <c r="D7" i="9"/>
  <c r="J6" i="9"/>
  <c r="H6" i="9"/>
  <c r="F6" i="9"/>
  <c r="D6" i="9"/>
  <c r="J5" i="9"/>
  <c r="H5" i="9"/>
  <c r="F5" i="9"/>
  <c r="D5" i="9"/>
  <c r="J4" i="9"/>
  <c r="H4" i="9"/>
  <c r="F4" i="9"/>
  <c r="D4" i="9"/>
  <c r="J3" i="9"/>
  <c r="H3" i="9"/>
  <c r="F3" i="9"/>
  <c r="D3" i="9"/>
  <c r="J24" i="10"/>
  <c r="H24" i="10"/>
  <c r="F24" i="10"/>
  <c r="D24" i="10"/>
  <c r="J23" i="10"/>
  <c r="H23" i="10"/>
  <c r="F23" i="10"/>
  <c r="D23" i="10"/>
  <c r="J22" i="10"/>
  <c r="H22" i="10"/>
  <c r="F22" i="10"/>
  <c r="D22" i="10"/>
  <c r="J21" i="10"/>
  <c r="H21" i="10"/>
  <c r="F21" i="10"/>
  <c r="D21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J15" i="10"/>
  <c r="H15" i="10"/>
  <c r="F15" i="10"/>
  <c r="D15" i="10"/>
  <c r="J14" i="10"/>
  <c r="H14" i="10"/>
  <c r="F14" i="10"/>
  <c r="D14" i="10"/>
  <c r="J13" i="10"/>
  <c r="H13" i="10"/>
  <c r="F13" i="10"/>
  <c r="D13" i="10"/>
  <c r="J12" i="10"/>
  <c r="H12" i="10"/>
  <c r="F12" i="10"/>
  <c r="D12" i="10"/>
  <c r="J11" i="10"/>
  <c r="H11" i="10"/>
  <c r="F11" i="10"/>
  <c r="D11" i="10"/>
  <c r="J10" i="10"/>
  <c r="H10" i="10"/>
  <c r="F10" i="10"/>
  <c r="D10" i="10"/>
  <c r="J9" i="10"/>
  <c r="H9" i="10"/>
  <c r="F9" i="10"/>
  <c r="D9" i="10"/>
  <c r="J8" i="10"/>
  <c r="H8" i="10"/>
  <c r="F8" i="10"/>
  <c r="D8" i="10"/>
  <c r="J7" i="10"/>
  <c r="H7" i="10"/>
  <c r="F7" i="10"/>
  <c r="D7" i="10"/>
  <c r="J6" i="10"/>
  <c r="H6" i="10"/>
  <c r="F6" i="10"/>
  <c r="D6" i="10"/>
  <c r="J5" i="10"/>
  <c r="H5" i="10"/>
  <c r="F5" i="10"/>
  <c r="D5" i="10"/>
  <c r="J4" i="10"/>
  <c r="H4" i="10"/>
  <c r="F4" i="10"/>
  <c r="D4" i="10"/>
  <c r="J3" i="10"/>
  <c r="H3" i="10"/>
  <c r="F3" i="10"/>
  <c r="D3" i="10"/>
  <c r="J24" i="11"/>
  <c r="H24" i="11"/>
  <c r="F24" i="11"/>
  <c r="D24" i="11"/>
  <c r="J23" i="11"/>
  <c r="H23" i="11"/>
  <c r="F23" i="11"/>
  <c r="D23" i="11"/>
  <c r="J22" i="11"/>
  <c r="H22" i="11"/>
  <c r="F22" i="11"/>
  <c r="D22" i="11"/>
  <c r="J21" i="11"/>
  <c r="H21" i="11"/>
  <c r="F21" i="11"/>
  <c r="D21" i="11"/>
  <c r="J20" i="11"/>
  <c r="H20" i="11"/>
  <c r="F20" i="11"/>
  <c r="D20" i="11"/>
  <c r="J19" i="11"/>
  <c r="H19" i="11"/>
  <c r="F19" i="11"/>
  <c r="D19" i="11"/>
  <c r="J18" i="11"/>
  <c r="H18" i="11"/>
  <c r="F18" i="11"/>
  <c r="D18" i="11"/>
  <c r="J17" i="11"/>
  <c r="H17" i="11"/>
  <c r="F17" i="11"/>
  <c r="D17" i="11"/>
  <c r="J16" i="11"/>
  <c r="H16" i="11"/>
  <c r="F16" i="11"/>
  <c r="D16" i="11"/>
  <c r="J15" i="11"/>
  <c r="H15" i="11"/>
  <c r="F15" i="11"/>
  <c r="D15" i="11"/>
  <c r="J14" i="11"/>
  <c r="H14" i="11"/>
  <c r="F14" i="11"/>
  <c r="D14" i="11"/>
  <c r="J13" i="11"/>
  <c r="H13" i="11"/>
  <c r="F13" i="11"/>
  <c r="D13" i="11"/>
  <c r="J12" i="11"/>
  <c r="H12" i="11"/>
  <c r="F12" i="11"/>
  <c r="D12" i="11"/>
  <c r="J11" i="11"/>
  <c r="H11" i="11"/>
  <c r="F11" i="11"/>
  <c r="D11" i="11"/>
  <c r="J10" i="11"/>
  <c r="H10" i="11"/>
  <c r="F10" i="11"/>
  <c r="D10" i="11"/>
  <c r="J9" i="11"/>
  <c r="H9" i="11"/>
  <c r="F9" i="11"/>
  <c r="D9" i="11"/>
  <c r="J8" i="11"/>
  <c r="H8" i="11"/>
  <c r="F8" i="11"/>
  <c r="D8" i="11"/>
  <c r="J7" i="11"/>
  <c r="H7" i="11"/>
  <c r="F7" i="11"/>
  <c r="D7" i="11"/>
  <c r="J6" i="11"/>
  <c r="H6" i="11"/>
  <c r="F6" i="11"/>
  <c r="D6" i="11"/>
  <c r="J5" i="11"/>
  <c r="H5" i="11"/>
  <c r="F5" i="11"/>
  <c r="D5" i="11"/>
  <c r="J4" i="11"/>
  <c r="H4" i="11"/>
  <c r="F4" i="11"/>
  <c r="D4" i="11"/>
  <c r="J3" i="11"/>
  <c r="H3" i="11"/>
  <c r="F3" i="11"/>
  <c r="D3" i="11"/>
  <c r="J24" i="12"/>
  <c r="H24" i="12"/>
  <c r="F24" i="12"/>
  <c r="D24" i="12"/>
  <c r="J23" i="12"/>
  <c r="H23" i="12"/>
  <c r="F23" i="12"/>
  <c r="D23" i="12"/>
  <c r="J22" i="12"/>
  <c r="H22" i="12"/>
  <c r="F22" i="12"/>
  <c r="D22" i="12"/>
  <c r="J21" i="12"/>
  <c r="H21" i="12"/>
  <c r="F21" i="12"/>
  <c r="D21" i="12"/>
  <c r="J20" i="12"/>
  <c r="H20" i="12"/>
  <c r="F20" i="12"/>
  <c r="D20" i="12"/>
  <c r="J19" i="12"/>
  <c r="H19" i="12"/>
  <c r="F19" i="12"/>
  <c r="D19" i="12"/>
  <c r="J18" i="12"/>
  <c r="H18" i="12"/>
  <c r="F18" i="12"/>
  <c r="D18" i="12"/>
  <c r="J17" i="12"/>
  <c r="H17" i="12"/>
  <c r="F17" i="12"/>
  <c r="D17" i="12"/>
  <c r="J16" i="12"/>
  <c r="H16" i="12"/>
  <c r="F16" i="12"/>
  <c r="D16" i="12"/>
  <c r="J15" i="12"/>
  <c r="H15" i="12"/>
  <c r="F15" i="12"/>
  <c r="D15" i="12"/>
  <c r="J14" i="12"/>
  <c r="H14" i="12"/>
  <c r="F14" i="12"/>
  <c r="D14" i="12"/>
  <c r="J13" i="12"/>
  <c r="H13" i="12"/>
  <c r="F13" i="12"/>
  <c r="D13" i="12"/>
  <c r="J12" i="12"/>
  <c r="H12" i="12"/>
  <c r="F12" i="12"/>
  <c r="D12" i="12"/>
  <c r="J11" i="12"/>
  <c r="H11" i="12"/>
  <c r="F11" i="12"/>
  <c r="D11" i="12"/>
  <c r="J10" i="12"/>
  <c r="H10" i="12"/>
  <c r="F10" i="12"/>
  <c r="D10" i="12"/>
  <c r="J9" i="12"/>
  <c r="H9" i="12"/>
  <c r="F9" i="12"/>
  <c r="D9" i="12"/>
  <c r="J8" i="12"/>
  <c r="H8" i="12"/>
  <c r="F8" i="12"/>
  <c r="D8" i="12"/>
  <c r="J7" i="12"/>
  <c r="H7" i="12"/>
  <c r="F7" i="12"/>
  <c r="D7" i="12"/>
  <c r="J6" i="12"/>
  <c r="H6" i="12"/>
  <c r="F6" i="12"/>
  <c r="D6" i="12"/>
  <c r="J5" i="12"/>
  <c r="H5" i="12"/>
  <c r="F5" i="12"/>
  <c r="D5" i="12"/>
  <c r="J4" i="12"/>
  <c r="H4" i="12"/>
  <c r="F4" i="12"/>
  <c r="D4" i="12"/>
  <c r="J3" i="12"/>
  <c r="H3" i="12"/>
  <c r="F3" i="12"/>
  <c r="D3" i="12"/>
  <c r="K31" i="12" l="1"/>
  <c r="M31" i="12" s="1"/>
  <c r="N31" i="12" s="1"/>
  <c r="J31" i="12"/>
  <c r="H31" i="12"/>
  <c r="F31" i="12"/>
  <c r="D31" i="12"/>
  <c r="K31" i="11"/>
  <c r="M31" i="11" s="1"/>
  <c r="N31" i="11" s="1"/>
  <c r="J31" i="11"/>
  <c r="H31" i="11"/>
  <c r="F31" i="11"/>
  <c r="D31" i="11"/>
  <c r="K31" i="10"/>
  <c r="M31" i="10"/>
  <c r="N31" i="10" s="1"/>
  <c r="J31" i="10"/>
  <c r="H31" i="10"/>
  <c r="F31" i="10"/>
  <c r="D31" i="10"/>
  <c r="K31" i="9"/>
  <c r="M31" i="9" s="1"/>
  <c r="N31" i="9" s="1"/>
  <c r="J31" i="9"/>
  <c r="H31" i="9"/>
  <c r="F31" i="9"/>
  <c r="D31" i="9"/>
  <c r="K31" i="8"/>
  <c r="M31" i="8" s="1"/>
  <c r="N31" i="8" s="1"/>
  <c r="J31" i="8"/>
  <c r="H31" i="8"/>
  <c r="F31" i="8"/>
  <c r="D31" i="8"/>
  <c r="K31" i="3"/>
  <c r="M31" i="3" s="1"/>
  <c r="N31" i="3" s="1"/>
  <c r="J31" i="3"/>
  <c r="H31" i="3"/>
  <c r="F31" i="3"/>
  <c r="D31" i="3"/>
  <c r="K31" i="13"/>
  <c r="M31" i="13" s="1"/>
  <c r="N31" i="13" s="1"/>
  <c r="J31" i="13"/>
  <c r="H31" i="13"/>
  <c r="F31" i="13"/>
  <c r="D31" i="13"/>
  <c r="K31" i="2"/>
  <c r="M31" i="2" s="1"/>
  <c r="N31" i="2" s="1"/>
  <c r="J31" i="2"/>
  <c r="H31" i="2"/>
  <c r="F31" i="2"/>
  <c r="K31" i="1"/>
  <c r="M31" i="1" s="1"/>
  <c r="N31" i="1" s="1"/>
  <c r="J31" i="1"/>
  <c r="H31" i="1"/>
  <c r="F31" i="1"/>
  <c r="D31" i="1"/>
  <c r="K31" i="5"/>
  <c r="M31" i="5" s="1"/>
  <c r="N31" i="5" s="1"/>
  <c r="J31" i="5"/>
  <c r="H31" i="5"/>
  <c r="F31" i="5"/>
  <c r="D31" i="5"/>
  <c r="K31" i="6"/>
  <c r="M31" i="6" s="1"/>
  <c r="N31" i="6" s="1"/>
  <c r="J31" i="6"/>
  <c r="H31" i="6"/>
  <c r="F31" i="6"/>
  <c r="D31" i="6"/>
  <c r="L25" i="13"/>
  <c r="C25" i="12"/>
  <c r="D25" i="12" s="1"/>
  <c r="E25" i="12"/>
  <c r="F25" i="12" s="1"/>
  <c r="G25" i="12"/>
  <c r="H25" i="12" s="1"/>
  <c r="I25" i="12"/>
  <c r="G25" i="6"/>
  <c r="H25" i="6" s="1"/>
  <c r="K23" i="7"/>
  <c r="H24" i="14" s="1"/>
  <c r="K24" i="7"/>
  <c r="M24" i="7" s="1"/>
  <c r="N24" i="7" s="1"/>
  <c r="I25" i="7"/>
  <c r="C25" i="7"/>
  <c r="E25" i="7"/>
  <c r="G25" i="7"/>
  <c r="H25" i="7" s="1"/>
  <c r="I25" i="11"/>
  <c r="J25" i="11" s="1"/>
  <c r="I25" i="9"/>
  <c r="J25" i="9" s="1"/>
  <c r="I25" i="10"/>
  <c r="E25" i="10"/>
  <c r="F25" i="10" s="1"/>
  <c r="C25" i="13"/>
  <c r="D25" i="13" s="1"/>
  <c r="K3" i="6"/>
  <c r="I3" i="14" s="1"/>
  <c r="K4" i="6"/>
  <c r="K5" i="6"/>
  <c r="I5" i="14"/>
  <c r="K6" i="6"/>
  <c r="I6" i="14" s="1"/>
  <c r="K7" i="6"/>
  <c r="K8" i="6"/>
  <c r="M8" i="6" s="1"/>
  <c r="N8" i="6" s="1"/>
  <c r="K9" i="6"/>
  <c r="I9" i="14" s="1"/>
  <c r="K10" i="6"/>
  <c r="I10" i="14" s="1"/>
  <c r="K11" i="6"/>
  <c r="I11" i="14" s="1"/>
  <c r="K12" i="6"/>
  <c r="M12" i="6" s="1"/>
  <c r="N12" i="6" s="1"/>
  <c r="K13" i="6"/>
  <c r="I13" i="14" s="1"/>
  <c r="K14" i="6"/>
  <c r="I14" i="14" s="1"/>
  <c r="K15" i="6"/>
  <c r="M15" i="6" s="1"/>
  <c r="N15" i="6" s="1"/>
  <c r="K16" i="6"/>
  <c r="M16" i="6" s="1"/>
  <c r="N16" i="6" s="1"/>
  <c r="K17" i="6"/>
  <c r="I17" i="14" s="1"/>
  <c r="K18" i="6"/>
  <c r="M18" i="6" s="1"/>
  <c r="N18" i="6" s="1"/>
  <c r="K19" i="6"/>
  <c r="M19" i="6" s="1"/>
  <c r="N19" i="6" s="1"/>
  <c r="K20" i="6"/>
  <c r="M20" i="6" s="1"/>
  <c r="N20" i="6" s="1"/>
  <c r="K21" i="6"/>
  <c r="I22" i="14" s="1"/>
  <c r="K22" i="6"/>
  <c r="M22" i="6" s="1"/>
  <c r="N22" i="6" s="1"/>
  <c r="K23" i="6"/>
  <c r="M23" i="6" s="1"/>
  <c r="N23" i="6" s="1"/>
  <c r="K24" i="6"/>
  <c r="I25" i="14" s="1"/>
  <c r="L25" i="6"/>
  <c r="K4" i="3"/>
  <c r="N4" i="14" s="1"/>
  <c r="K5" i="3"/>
  <c r="K6" i="3"/>
  <c r="M6" i="3" s="1"/>
  <c r="N6" i="3" s="1"/>
  <c r="K7" i="3"/>
  <c r="M7" i="3" s="1"/>
  <c r="N7" i="3" s="1"/>
  <c r="K8" i="3"/>
  <c r="N8" i="14" s="1"/>
  <c r="K9" i="3"/>
  <c r="M9" i="3" s="1"/>
  <c r="N9" i="3" s="1"/>
  <c r="K10" i="3"/>
  <c r="N10" i="14" s="1"/>
  <c r="K11" i="3"/>
  <c r="M11" i="3" s="1"/>
  <c r="N11" i="3" s="1"/>
  <c r="K12" i="3"/>
  <c r="N12" i="14" s="1"/>
  <c r="K13" i="3"/>
  <c r="N13" i="14" s="1"/>
  <c r="K14" i="3"/>
  <c r="N14" i="14" s="1"/>
  <c r="K15" i="3"/>
  <c r="M15" i="3" s="1"/>
  <c r="N15" i="3" s="1"/>
  <c r="K16" i="3"/>
  <c r="K17" i="3"/>
  <c r="N17" i="14" s="1"/>
  <c r="K18" i="3"/>
  <c r="M18" i="3" s="1"/>
  <c r="N18" i="3" s="1"/>
  <c r="K19" i="3"/>
  <c r="N20" i="14" s="1"/>
  <c r="K20" i="3"/>
  <c r="K21" i="3"/>
  <c r="N22" i="14" s="1"/>
  <c r="K22" i="3"/>
  <c r="M22" i="3" s="1"/>
  <c r="N22" i="3" s="1"/>
  <c r="K23" i="3"/>
  <c r="M23" i="3" s="1"/>
  <c r="N23" i="3" s="1"/>
  <c r="K24" i="3"/>
  <c r="N25" i="14" s="1"/>
  <c r="C25" i="3"/>
  <c r="E25" i="3"/>
  <c r="I25" i="3"/>
  <c r="J25" i="3" s="1"/>
  <c r="G25" i="3"/>
  <c r="K3" i="3"/>
  <c r="M3" i="3" s="1"/>
  <c r="N3" i="3" s="1"/>
  <c r="K4" i="13"/>
  <c r="M4" i="13" s="1"/>
  <c r="N4" i="13" s="1"/>
  <c r="K5" i="13"/>
  <c r="M5" i="14" s="1"/>
  <c r="K6" i="13"/>
  <c r="M6" i="13" s="1"/>
  <c r="N6" i="13" s="1"/>
  <c r="K7" i="13"/>
  <c r="K8" i="13"/>
  <c r="K9" i="13"/>
  <c r="M9" i="13" s="1"/>
  <c r="N9" i="13" s="1"/>
  <c r="K10" i="13"/>
  <c r="K11" i="13"/>
  <c r="M11" i="14" s="1"/>
  <c r="K12" i="13"/>
  <c r="M12" i="13" s="1"/>
  <c r="N12" i="13" s="1"/>
  <c r="K13" i="13"/>
  <c r="M13" i="14" s="1"/>
  <c r="K14" i="13"/>
  <c r="K15" i="13"/>
  <c r="K16" i="13"/>
  <c r="M16" i="13" s="1"/>
  <c r="N16" i="13" s="1"/>
  <c r="K17" i="13"/>
  <c r="M17" i="14" s="1"/>
  <c r="K18" i="13"/>
  <c r="K19" i="13"/>
  <c r="M19" i="13" s="1"/>
  <c r="N19" i="13" s="1"/>
  <c r="K20" i="13"/>
  <c r="M21" i="14" s="1"/>
  <c r="K21" i="13"/>
  <c r="M21" i="13" s="1"/>
  <c r="N21" i="13" s="1"/>
  <c r="K22" i="13"/>
  <c r="K23" i="13"/>
  <c r="M23" i="13" s="1"/>
  <c r="N23" i="13" s="1"/>
  <c r="K24" i="13"/>
  <c r="M25" i="14" s="1"/>
  <c r="E25" i="13"/>
  <c r="F25" i="13" s="1"/>
  <c r="I25" i="13"/>
  <c r="G25" i="13"/>
  <c r="K3" i="13"/>
  <c r="M3" i="13" s="1"/>
  <c r="N3" i="13" s="1"/>
  <c r="K4" i="2"/>
  <c r="M4" i="2" s="1"/>
  <c r="N4" i="2" s="1"/>
  <c r="K5" i="2"/>
  <c r="L5" i="14" s="1"/>
  <c r="K6" i="2"/>
  <c r="L6" i="14" s="1"/>
  <c r="K7" i="2"/>
  <c r="M7" i="2" s="1"/>
  <c r="N7" i="2" s="1"/>
  <c r="K8" i="2"/>
  <c r="K9" i="2"/>
  <c r="L9" i="14" s="1"/>
  <c r="K10" i="2"/>
  <c r="L10" i="14" s="1"/>
  <c r="K11" i="2"/>
  <c r="L11" i="14" s="1"/>
  <c r="K12" i="2"/>
  <c r="L12" i="14" s="1"/>
  <c r="K13" i="2"/>
  <c r="M13" i="2" s="1"/>
  <c r="N13" i="2" s="1"/>
  <c r="K14" i="2"/>
  <c r="L14" i="14" s="1"/>
  <c r="K15" i="2"/>
  <c r="M15" i="2" s="1"/>
  <c r="N15" i="2" s="1"/>
  <c r="K16" i="2"/>
  <c r="M16" i="2"/>
  <c r="N16" i="2" s="1"/>
  <c r="K17" i="2"/>
  <c r="K18" i="2"/>
  <c r="L19" i="14" s="1"/>
  <c r="K19" i="2"/>
  <c r="M19" i="2" s="1"/>
  <c r="N19" i="2" s="1"/>
  <c r="K20" i="2"/>
  <c r="L21" i="14" s="1"/>
  <c r="K21" i="2"/>
  <c r="K22" i="2"/>
  <c r="L23" i="14" s="1"/>
  <c r="K23" i="2"/>
  <c r="L24" i="14" s="1"/>
  <c r="K24" i="2"/>
  <c r="M24" i="2" s="1"/>
  <c r="N24" i="2" s="1"/>
  <c r="C25" i="2"/>
  <c r="E25" i="2"/>
  <c r="G25" i="2"/>
  <c r="H25" i="2" s="1"/>
  <c r="I25" i="2"/>
  <c r="K3" i="2"/>
  <c r="L3" i="14" s="1"/>
  <c r="K4" i="1"/>
  <c r="K4" i="14" s="1"/>
  <c r="K5" i="1"/>
  <c r="K5" i="14"/>
  <c r="K6" i="1"/>
  <c r="K6" i="14" s="1"/>
  <c r="K7" i="1"/>
  <c r="M7" i="1" s="1"/>
  <c r="N7" i="1" s="1"/>
  <c r="K8" i="1"/>
  <c r="K8" i="14" s="1"/>
  <c r="K9" i="1"/>
  <c r="M9" i="1" s="1"/>
  <c r="N9" i="1" s="1"/>
  <c r="K10" i="1"/>
  <c r="K10" i="14" s="1"/>
  <c r="K11" i="1"/>
  <c r="K11" i="14" s="1"/>
  <c r="K12" i="1"/>
  <c r="K12" i="14" s="1"/>
  <c r="K13" i="1"/>
  <c r="K13" i="14" s="1"/>
  <c r="K14" i="1"/>
  <c r="K14" i="14" s="1"/>
  <c r="K15" i="1"/>
  <c r="K15" i="14" s="1"/>
  <c r="K16" i="1"/>
  <c r="M16" i="1" s="1"/>
  <c r="N16" i="1" s="1"/>
  <c r="K16" i="14"/>
  <c r="K17" i="1"/>
  <c r="K17" i="14" s="1"/>
  <c r="K18" i="14"/>
  <c r="K18" i="1"/>
  <c r="K19" i="14"/>
  <c r="K19" i="1"/>
  <c r="K20" i="14" s="1"/>
  <c r="K20" i="1"/>
  <c r="K21" i="14" s="1"/>
  <c r="K21" i="1"/>
  <c r="K22" i="14" s="1"/>
  <c r="K22" i="1"/>
  <c r="M22" i="1" s="1"/>
  <c r="N22" i="1" s="1"/>
  <c r="K23" i="1"/>
  <c r="K24" i="14" s="1"/>
  <c r="K24" i="1"/>
  <c r="K25" i="14" s="1"/>
  <c r="C25" i="1"/>
  <c r="D25" i="1" s="1"/>
  <c r="E25" i="1"/>
  <c r="G25" i="1"/>
  <c r="H25" i="1" s="1"/>
  <c r="I25" i="1"/>
  <c r="J25" i="1" s="1"/>
  <c r="K3" i="1"/>
  <c r="K3" i="14" s="1"/>
  <c r="C25" i="5"/>
  <c r="D25" i="5" s="1"/>
  <c r="E25" i="5"/>
  <c r="F25" i="5" s="1"/>
  <c r="G25" i="5"/>
  <c r="H25" i="5" s="1"/>
  <c r="I25" i="5"/>
  <c r="K24" i="5"/>
  <c r="J25" i="14" s="1"/>
  <c r="K23" i="5"/>
  <c r="M23" i="5" s="1"/>
  <c r="N23" i="5" s="1"/>
  <c r="K22" i="5"/>
  <c r="M22" i="5" s="1"/>
  <c r="N22" i="5" s="1"/>
  <c r="K21" i="5"/>
  <c r="J22" i="14" s="1"/>
  <c r="K20" i="5"/>
  <c r="M20" i="5" s="1"/>
  <c r="N20" i="5" s="1"/>
  <c r="J21" i="14"/>
  <c r="K19" i="5"/>
  <c r="M19" i="5" s="1"/>
  <c r="N19" i="5" s="1"/>
  <c r="K18" i="5"/>
  <c r="J19" i="14"/>
  <c r="M18" i="5"/>
  <c r="N18" i="5" s="1"/>
  <c r="K17" i="5"/>
  <c r="J17" i="14" s="1"/>
  <c r="K16" i="5"/>
  <c r="M16" i="5" s="1"/>
  <c r="N16" i="5" s="1"/>
  <c r="K15" i="5"/>
  <c r="M15" i="5" s="1"/>
  <c r="N15" i="5" s="1"/>
  <c r="K14" i="5"/>
  <c r="M14" i="5" s="1"/>
  <c r="N14" i="5" s="1"/>
  <c r="K13" i="5"/>
  <c r="J13" i="14" s="1"/>
  <c r="K12" i="5"/>
  <c r="J12" i="14"/>
  <c r="K11" i="5"/>
  <c r="M11" i="5" s="1"/>
  <c r="N11" i="5" s="1"/>
  <c r="K10" i="5"/>
  <c r="M10" i="5" s="1"/>
  <c r="N10" i="5" s="1"/>
  <c r="K9" i="5"/>
  <c r="M9" i="5" s="1"/>
  <c r="N9" i="5" s="1"/>
  <c r="K8" i="5"/>
  <c r="J8" i="14" s="1"/>
  <c r="K7" i="5"/>
  <c r="J7" i="14" s="1"/>
  <c r="K6" i="5"/>
  <c r="M6" i="5" s="1"/>
  <c r="N6" i="5" s="1"/>
  <c r="K5" i="5"/>
  <c r="M5" i="5" s="1"/>
  <c r="N5" i="5" s="1"/>
  <c r="K4" i="5"/>
  <c r="M4" i="5" s="1"/>
  <c r="N4" i="5" s="1"/>
  <c r="K3" i="5"/>
  <c r="J3" i="14" s="1"/>
  <c r="I25" i="8"/>
  <c r="J25" i="8" s="1"/>
  <c r="G25" i="8"/>
  <c r="H25" i="8" s="1"/>
  <c r="E25" i="8"/>
  <c r="F25" i="8" s="1"/>
  <c r="C25" i="8"/>
  <c r="K3" i="8"/>
  <c r="G3" i="14"/>
  <c r="K3" i="7"/>
  <c r="H3" i="14" s="1"/>
  <c r="K3" i="12"/>
  <c r="C3" i="14" s="1"/>
  <c r="K3" i="11"/>
  <c r="D3" i="14" s="1"/>
  <c r="K3" i="10"/>
  <c r="E3" i="14"/>
  <c r="N3" i="14"/>
  <c r="K4" i="12"/>
  <c r="C4" i="14" s="1"/>
  <c r="K5" i="12"/>
  <c r="C5" i="14"/>
  <c r="K6" i="12"/>
  <c r="C6" i="14"/>
  <c r="K7" i="12"/>
  <c r="C7" i="14"/>
  <c r="K8" i="12"/>
  <c r="C8" i="14" s="1"/>
  <c r="K9" i="12"/>
  <c r="C9" i="14" s="1"/>
  <c r="K10" i="12"/>
  <c r="C10" i="14"/>
  <c r="K11" i="12"/>
  <c r="C11" i="14"/>
  <c r="K12" i="12"/>
  <c r="C12" i="14"/>
  <c r="K13" i="12"/>
  <c r="C13" i="14"/>
  <c r="K14" i="12"/>
  <c r="C14" i="14"/>
  <c r="K15" i="12"/>
  <c r="C15" i="14" s="1"/>
  <c r="K16" i="12"/>
  <c r="C16" i="14" s="1"/>
  <c r="K17" i="12"/>
  <c r="C17" i="14"/>
  <c r="K18" i="12"/>
  <c r="C18" i="14"/>
  <c r="C19" i="14"/>
  <c r="O19" i="14"/>
  <c r="Q19" i="14" s="1"/>
  <c r="R19" i="14" s="1"/>
  <c r="K19" i="12"/>
  <c r="C20" i="14" s="1"/>
  <c r="K20" i="12"/>
  <c r="C21" i="14" s="1"/>
  <c r="K21" i="12"/>
  <c r="C22" i="14" s="1"/>
  <c r="K22" i="12"/>
  <c r="C23" i="14" s="1"/>
  <c r="K23" i="12"/>
  <c r="C24" i="14" s="1"/>
  <c r="K24" i="12"/>
  <c r="C25" i="14" s="1"/>
  <c r="K4" i="8"/>
  <c r="G4" i="14" s="1"/>
  <c r="K4" i="7"/>
  <c r="H4" i="14" s="1"/>
  <c r="K5" i="7"/>
  <c r="H5" i="14" s="1"/>
  <c r="K6" i="7"/>
  <c r="H6" i="14" s="1"/>
  <c r="K7" i="7"/>
  <c r="H7" i="14" s="1"/>
  <c r="K8" i="7"/>
  <c r="H8" i="14" s="1"/>
  <c r="K9" i="7"/>
  <c r="H9" i="14" s="1"/>
  <c r="K10" i="7"/>
  <c r="M10" i="7" s="1"/>
  <c r="N10" i="7" s="1"/>
  <c r="H10" i="14"/>
  <c r="K11" i="7"/>
  <c r="M11" i="7" s="1"/>
  <c r="N11" i="7" s="1"/>
  <c r="K12" i="7"/>
  <c r="H12" i="14" s="1"/>
  <c r="K13" i="7"/>
  <c r="H13" i="14" s="1"/>
  <c r="K14" i="7"/>
  <c r="H14" i="14" s="1"/>
  <c r="K15" i="7"/>
  <c r="H15" i="14" s="1"/>
  <c r="K16" i="7"/>
  <c r="H16" i="14" s="1"/>
  <c r="K17" i="7"/>
  <c r="H17" i="14" s="1"/>
  <c r="K31" i="7"/>
  <c r="H18" i="14" s="1"/>
  <c r="K18" i="7"/>
  <c r="H19" i="14" s="1"/>
  <c r="K19" i="7"/>
  <c r="H20" i="14" s="1"/>
  <c r="K20" i="7"/>
  <c r="H21" i="14" s="1"/>
  <c r="K21" i="7"/>
  <c r="H22" i="14" s="1"/>
  <c r="K22" i="7"/>
  <c r="H23" i="14" s="1"/>
  <c r="H25" i="14"/>
  <c r="K5" i="8"/>
  <c r="G5" i="14" s="1"/>
  <c r="K6" i="8"/>
  <c r="G6" i="14" s="1"/>
  <c r="K7" i="8"/>
  <c r="G7" i="14" s="1"/>
  <c r="K8" i="8"/>
  <c r="G8" i="14" s="1"/>
  <c r="K9" i="8"/>
  <c r="G9" i="14" s="1"/>
  <c r="K10" i="8"/>
  <c r="G10" i="14" s="1"/>
  <c r="K11" i="8"/>
  <c r="G11" i="14" s="1"/>
  <c r="K12" i="8"/>
  <c r="G12" i="14" s="1"/>
  <c r="K13" i="8"/>
  <c r="M13" i="8" s="1"/>
  <c r="N13" i="8" s="1"/>
  <c r="K14" i="8"/>
  <c r="G14" i="14" s="1"/>
  <c r="K15" i="8"/>
  <c r="G15" i="14" s="1"/>
  <c r="K16" i="8"/>
  <c r="G16" i="14" s="1"/>
  <c r="K17" i="8"/>
  <c r="G17" i="14" s="1"/>
  <c r="K18" i="8"/>
  <c r="G18" i="14" s="1"/>
  <c r="G19" i="14"/>
  <c r="K19" i="8"/>
  <c r="M19" i="8" s="1"/>
  <c r="N19" i="8" s="1"/>
  <c r="K20" i="8"/>
  <c r="M20" i="8" s="1"/>
  <c r="N20" i="8" s="1"/>
  <c r="K21" i="8"/>
  <c r="G22" i="14" s="1"/>
  <c r="K22" i="8"/>
  <c r="M22" i="8" s="1"/>
  <c r="N22" i="8" s="1"/>
  <c r="K23" i="8"/>
  <c r="M23" i="8" s="1"/>
  <c r="N23" i="8" s="1"/>
  <c r="K24" i="8"/>
  <c r="G25" i="14" s="1"/>
  <c r="K4" i="10"/>
  <c r="E4" i="14" s="1"/>
  <c r="K5" i="10"/>
  <c r="E5" i="14" s="1"/>
  <c r="K6" i="10"/>
  <c r="E6" i="14"/>
  <c r="K7" i="10"/>
  <c r="E7" i="14" s="1"/>
  <c r="K8" i="10"/>
  <c r="E8" i="14" s="1"/>
  <c r="K9" i="10"/>
  <c r="E9" i="14" s="1"/>
  <c r="K10" i="10"/>
  <c r="E10" i="14" s="1"/>
  <c r="K11" i="10"/>
  <c r="E11" i="14" s="1"/>
  <c r="K12" i="10"/>
  <c r="E12" i="14"/>
  <c r="K13" i="10"/>
  <c r="E13" i="14" s="1"/>
  <c r="K14" i="10"/>
  <c r="E14" i="14" s="1"/>
  <c r="K15" i="10"/>
  <c r="E15" i="14" s="1"/>
  <c r="K16" i="10"/>
  <c r="E16" i="14" s="1"/>
  <c r="K17" i="10"/>
  <c r="E17" i="14" s="1"/>
  <c r="K18" i="10"/>
  <c r="M18" i="10" s="1"/>
  <c r="N18" i="10" s="1"/>
  <c r="E18" i="14"/>
  <c r="E19" i="14"/>
  <c r="K19" i="10"/>
  <c r="E20" i="14" s="1"/>
  <c r="K20" i="10"/>
  <c r="E21" i="14" s="1"/>
  <c r="K21" i="10"/>
  <c r="E22" i="14" s="1"/>
  <c r="K22" i="10"/>
  <c r="E23" i="14" s="1"/>
  <c r="K23" i="10"/>
  <c r="E24" i="14" s="1"/>
  <c r="K24" i="10"/>
  <c r="M24" i="10" s="1"/>
  <c r="N24" i="10" s="1"/>
  <c r="K4" i="11"/>
  <c r="D4" i="14" s="1"/>
  <c r="K5" i="11"/>
  <c r="D5" i="14" s="1"/>
  <c r="K6" i="11"/>
  <c r="D6" i="14" s="1"/>
  <c r="K7" i="11"/>
  <c r="D7" i="14" s="1"/>
  <c r="K8" i="11"/>
  <c r="D8" i="14" s="1"/>
  <c r="K9" i="11"/>
  <c r="D9" i="14" s="1"/>
  <c r="K10" i="11"/>
  <c r="D10" i="14" s="1"/>
  <c r="K11" i="11"/>
  <c r="D11" i="14" s="1"/>
  <c r="K12" i="11"/>
  <c r="D12" i="14" s="1"/>
  <c r="K13" i="11"/>
  <c r="D13" i="14" s="1"/>
  <c r="K14" i="11"/>
  <c r="D14" i="14" s="1"/>
  <c r="K15" i="11"/>
  <c r="D15" i="14" s="1"/>
  <c r="K16" i="11"/>
  <c r="M16" i="11" s="1"/>
  <c r="N16" i="11" s="1"/>
  <c r="K17" i="11"/>
  <c r="D17" i="14"/>
  <c r="K18" i="11"/>
  <c r="M18" i="11" s="1"/>
  <c r="N18" i="11" s="1"/>
  <c r="D19" i="14"/>
  <c r="K19" i="11"/>
  <c r="D20" i="14" s="1"/>
  <c r="K20" i="11"/>
  <c r="D21" i="14" s="1"/>
  <c r="K21" i="11"/>
  <c r="D22" i="14" s="1"/>
  <c r="K22" i="11"/>
  <c r="M22" i="11" s="1"/>
  <c r="N22" i="11" s="1"/>
  <c r="K23" i="11"/>
  <c r="D24" i="14" s="1"/>
  <c r="K24" i="11"/>
  <c r="M24" i="11" s="1"/>
  <c r="N24" i="11" s="1"/>
  <c r="D25" i="14"/>
  <c r="I4" i="14"/>
  <c r="N5" i="14"/>
  <c r="M10" i="14"/>
  <c r="N9" i="14"/>
  <c r="I7" i="14"/>
  <c r="M7" i="14"/>
  <c r="M8" i="14"/>
  <c r="L13" i="14"/>
  <c r="M14" i="14"/>
  <c r="N16" i="14"/>
  <c r="M15" i="14"/>
  <c r="L17" i="14"/>
  <c r="I18" i="14"/>
  <c r="J18" i="14"/>
  <c r="L18" i="14"/>
  <c r="M18" i="14"/>
  <c r="N18" i="14"/>
  <c r="I20" i="14"/>
  <c r="M20" i="14"/>
  <c r="N21" i="14"/>
  <c r="I19" i="14"/>
  <c r="M19" i="14"/>
  <c r="L22" i="14"/>
  <c r="M23" i="14"/>
  <c r="P26" i="14"/>
  <c r="C25" i="11"/>
  <c r="G25" i="11"/>
  <c r="H25" i="11" s="1"/>
  <c r="E25" i="11"/>
  <c r="F25" i="11" s="1"/>
  <c r="C25" i="9"/>
  <c r="D25" i="9" s="1"/>
  <c r="E25" i="9"/>
  <c r="G25" i="9"/>
  <c r="H25" i="9" s="1"/>
  <c r="L25" i="12"/>
  <c r="L25" i="10"/>
  <c r="L25" i="3"/>
  <c r="M20" i="3"/>
  <c r="N20" i="3" s="1"/>
  <c r="M16" i="3"/>
  <c r="N16" i="3" s="1"/>
  <c r="M12" i="3"/>
  <c r="N12" i="3" s="1"/>
  <c r="M8" i="3"/>
  <c r="N8" i="3" s="1"/>
  <c r="M5" i="3"/>
  <c r="N5" i="3" s="1"/>
  <c r="M4" i="3"/>
  <c r="N4" i="3" s="1"/>
  <c r="J25" i="13"/>
  <c r="H25" i="13"/>
  <c r="M22" i="13"/>
  <c r="N22" i="13" s="1"/>
  <c r="M18" i="13"/>
  <c r="N18" i="13" s="1"/>
  <c r="M15" i="13"/>
  <c r="N15" i="13" s="1"/>
  <c r="M14" i="13"/>
  <c r="N14" i="13" s="1"/>
  <c r="M10" i="13"/>
  <c r="N10" i="13" s="1"/>
  <c r="M8" i="13"/>
  <c r="N8" i="13" s="1"/>
  <c r="M7" i="13"/>
  <c r="N7" i="13" s="1"/>
  <c r="L25" i="2"/>
  <c r="D25" i="2"/>
  <c r="M21" i="2"/>
  <c r="N21" i="2" s="1"/>
  <c r="M17" i="2"/>
  <c r="N17" i="2" s="1"/>
  <c r="M14" i="2"/>
  <c r="N14" i="2" s="1"/>
  <c r="I25" i="6"/>
  <c r="J25" i="6"/>
  <c r="E25" i="6"/>
  <c r="F25" i="6" s="1"/>
  <c r="C25" i="6"/>
  <c r="D25" i="6" s="1"/>
  <c r="M11" i="6"/>
  <c r="N11" i="6" s="1"/>
  <c r="M7" i="6"/>
  <c r="N7" i="6" s="1"/>
  <c r="M4" i="6"/>
  <c r="N4" i="6" s="1"/>
  <c r="L25" i="8"/>
  <c r="M11" i="8"/>
  <c r="N11" i="8" s="1"/>
  <c r="M9" i="8"/>
  <c r="N9" i="8" s="1"/>
  <c r="L25" i="9"/>
  <c r="F25" i="9"/>
  <c r="L25" i="11"/>
  <c r="D25" i="11"/>
  <c r="M10" i="11"/>
  <c r="N10" i="11" s="1"/>
  <c r="M5" i="11"/>
  <c r="N5" i="11" s="1"/>
  <c r="L25" i="1"/>
  <c r="M5" i="1"/>
  <c r="N5" i="1" s="1"/>
  <c r="M4" i="1"/>
  <c r="N4" i="1" s="1"/>
  <c r="L25" i="5"/>
  <c r="J25" i="5"/>
  <c r="M24" i="5"/>
  <c r="N24" i="5" s="1"/>
  <c r="L25" i="7"/>
  <c r="J31" i="7"/>
  <c r="H31" i="7"/>
  <c r="F31" i="7"/>
  <c r="D31" i="7"/>
  <c r="J25" i="10"/>
  <c r="G25" i="10"/>
  <c r="H25" i="10" s="1"/>
  <c r="C25" i="10"/>
  <c r="D25" i="10" s="1"/>
  <c r="M23" i="10"/>
  <c r="N23" i="10" s="1"/>
  <c r="M22" i="10"/>
  <c r="N22" i="10" s="1"/>
  <c r="M16" i="10"/>
  <c r="N16" i="10" s="1"/>
  <c r="M14" i="10"/>
  <c r="N14" i="10" s="1"/>
  <c r="M12" i="10"/>
  <c r="N12" i="10" s="1"/>
  <c r="M8" i="10"/>
  <c r="N8" i="10" s="1"/>
  <c r="M5" i="10"/>
  <c r="N5" i="10" s="1"/>
  <c r="M5" i="12"/>
  <c r="N5" i="12" s="1"/>
  <c r="M7" i="12"/>
  <c r="N7" i="12" s="1"/>
  <c r="M11" i="12"/>
  <c r="N11" i="12" s="1"/>
  <c r="M15" i="12"/>
  <c r="N15" i="12" s="1"/>
  <c r="M18" i="12"/>
  <c r="N18" i="12" s="1"/>
  <c r="M20" i="12"/>
  <c r="N20" i="12" s="1"/>
  <c r="M21" i="12"/>
  <c r="N21" i="12" s="1"/>
  <c r="M23" i="12"/>
  <c r="N23" i="12" s="1"/>
  <c r="J25" i="12"/>
  <c r="K3" i="9"/>
  <c r="F3" i="14" s="1"/>
  <c r="M3" i="9"/>
  <c r="N3" i="9" s="1"/>
  <c r="K4" i="9"/>
  <c r="F4" i="14" s="1"/>
  <c r="K5" i="9"/>
  <c r="F5" i="14" s="1"/>
  <c r="K6" i="9"/>
  <c r="F6" i="14" s="1"/>
  <c r="K7" i="9"/>
  <c r="F7" i="14" s="1"/>
  <c r="K8" i="9"/>
  <c r="M8" i="9" s="1"/>
  <c r="N8" i="9" s="1"/>
  <c r="K9" i="9"/>
  <c r="F9" i="14" s="1"/>
  <c r="K10" i="9"/>
  <c r="F10" i="14" s="1"/>
  <c r="K11" i="9"/>
  <c r="F11" i="14" s="1"/>
  <c r="K12" i="9"/>
  <c r="F12" i="14" s="1"/>
  <c r="K13" i="9"/>
  <c r="F13" i="14" s="1"/>
  <c r="K14" i="9"/>
  <c r="F14" i="14" s="1"/>
  <c r="K15" i="9"/>
  <c r="M15" i="9" s="1"/>
  <c r="N15" i="9" s="1"/>
  <c r="K16" i="9"/>
  <c r="F16" i="14" s="1"/>
  <c r="K17" i="9"/>
  <c r="F17" i="14" s="1"/>
  <c r="K18" i="9"/>
  <c r="F18" i="14" s="1"/>
  <c r="F19" i="14"/>
  <c r="K19" i="9"/>
  <c r="F20" i="14" s="1"/>
  <c r="K20" i="9"/>
  <c r="M20" i="9" s="1"/>
  <c r="N20" i="9" s="1"/>
  <c r="K21" i="9"/>
  <c r="F22" i="14" s="1"/>
  <c r="K22" i="9"/>
  <c r="F23" i="14" s="1"/>
  <c r="K23" i="9"/>
  <c r="F24" i="14" s="1"/>
  <c r="K24" i="9"/>
  <c r="M24" i="9" s="1"/>
  <c r="N24" i="9" s="1"/>
  <c r="F25" i="7"/>
  <c r="J25" i="7"/>
  <c r="F25" i="2"/>
  <c r="J25" i="2"/>
  <c r="M18" i="1"/>
  <c r="N18" i="1" s="1"/>
  <c r="M20" i="11"/>
  <c r="N20" i="11" s="1"/>
  <c r="D25" i="7"/>
  <c r="D25" i="8"/>
  <c r="M8" i="2"/>
  <c r="N8" i="2" s="1"/>
  <c r="L8" i="14"/>
  <c r="N24" i="14"/>
  <c r="H25" i="3"/>
  <c r="D25" i="3"/>
  <c r="M13" i="10"/>
  <c r="N13" i="10" s="1"/>
  <c r="M19" i="12"/>
  <c r="N19" i="12" s="1"/>
  <c r="M22" i="12"/>
  <c r="N22" i="12"/>
  <c r="M6" i="12"/>
  <c r="N6" i="12"/>
  <c r="M13" i="12"/>
  <c r="N13" i="12"/>
  <c r="M24" i="12"/>
  <c r="N24" i="12" s="1"/>
  <c r="M17" i="12"/>
  <c r="N17" i="12" s="1"/>
  <c r="M10" i="12"/>
  <c r="N10" i="12"/>
  <c r="M14" i="12"/>
  <c r="N14" i="12" s="1"/>
  <c r="M12" i="12"/>
  <c r="N12" i="12"/>
  <c r="M3" i="12"/>
  <c r="N3" i="12" s="1"/>
  <c r="M3" i="10"/>
  <c r="N3" i="10" s="1"/>
  <c r="M6" i="10"/>
  <c r="N6" i="10" s="1"/>
  <c r="M9" i="10"/>
  <c r="N9" i="10" s="1"/>
  <c r="M13" i="11"/>
  <c r="N13" i="11" s="1"/>
  <c r="M6" i="11"/>
  <c r="N6" i="11" s="1"/>
  <c r="D23" i="14"/>
  <c r="M9" i="11"/>
  <c r="N9" i="11" s="1"/>
  <c r="M4" i="11"/>
  <c r="N4" i="11" s="1"/>
  <c r="M12" i="11"/>
  <c r="N12" i="11" s="1"/>
  <c r="M17" i="11"/>
  <c r="N17" i="11" s="1"/>
  <c r="M22" i="9"/>
  <c r="N22" i="9" s="1"/>
  <c r="F25" i="14"/>
  <c r="M9" i="9"/>
  <c r="N9" i="9" s="1"/>
  <c r="M14" i="9"/>
  <c r="N14" i="9" s="1"/>
  <c r="M6" i="9"/>
  <c r="N6" i="9" s="1"/>
  <c r="M4" i="8"/>
  <c r="N4" i="8" s="1"/>
  <c r="M16" i="8"/>
  <c r="N16" i="8" s="1"/>
  <c r="M3" i="8"/>
  <c r="N3" i="8" s="1"/>
  <c r="M17" i="7"/>
  <c r="N17" i="7" s="1"/>
  <c r="M22" i="7"/>
  <c r="N22" i="7" s="1"/>
  <c r="H11" i="14"/>
  <c r="M5" i="7"/>
  <c r="N5" i="7" s="1"/>
  <c r="M9" i="7"/>
  <c r="N9" i="7" s="1"/>
  <c r="M18" i="7"/>
  <c r="N18" i="7" s="1"/>
  <c r="I12" i="14"/>
  <c r="I8" i="14"/>
  <c r="M5" i="6"/>
  <c r="N5" i="6" s="1"/>
  <c r="M12" i="5"/>
  <c r="N12" i="5" s="1"/>
  <c r="J14" i="14"/>
  <c r="M21" i="5"/>
  <c r="N21" i="5" s="1"/>
  <c r="J5" i="14"/>
  <c r="K7" i="14"/>
  <c r="F25" i="1"/>
  <c r="M14" i="1"/>
  <c r="N14" i="1" s="1"/>
  <c r="M17" i="1"/>
  <c r="N17" i="1" s="1"/>
  <c r="M19" i="1"/>
  <c r="N19" i="1" s="1"/>
  <c r="M23" i="1"/>
  <c r="N23" i="1" s="1"/>
  <c r="M8" i="1"/>
  <c r="N8" i="1" s="1"/>
  <c r="L4" i="14"/>
  <c r="L7" i="14"/>
  <c r="L16" i="14"/>
  <c r="M6" i="14"/>
  <c r="M24" i="13"/>
  <c r="N24" i="13" s="1"/>
  <c r="N7" i="14" l="1"/>
  <c r="N15" i="14"/>
  <c r="N11" i="14"/>
  <c r="M19" i="3"/>
  <c r="N19" i="3" s="1"/>
  <c r="M5" i="13"/>
  <c r="N5" i="13" s="1"/>
  <c r="K25" i="13"/>
  <c r="M25" i="13" s="1"/>
  <c r="N25" i="13" s="1"/>
  <c r="M17" i="13"/>
  <c r="N17" i="13" s="1"/>
  <c r="M20" i="13"/>
  <c r="N20" i="13" s="1"/>
  <c r="M12" i="14"/>
  <c r="M16" i="14"/>
  <c r="M13" i="13"/>
  <c r="N13" i="13" s="1"/>
  <c r="L20" i="14"/>
  <c r="L25" i="14"/>
  <c r="M20" i="2"/>
  <c r="N20" i="2" s="1"/>
  <c r="M22" i="2"/>
  <c r="N22" i="2" s="1"/>
  <c r="M3" i="2"/>
  <c r="N3" i="2" s="1"/>
  <c r="M6" i="2"/>
  <c r="N6" i="2" s="1"/>
  <c r="M18" i="2"/>
  <c r="N18" i="2" s="1"/>
  <c r="M11" i="2"/>
  <c r="N11" i="2" s="1"/>
  <c r="M9" i="2"/>
  <c r="N9" i="2" s="1"/>
  <c r="K25" i="2"/>
  <c r="M25" i="2" s="1"/>
  <c r="N25" i="2" s="1"/>
  <c r="M12" i="1"/>
  <c r="N12" i="1" s="1"/>
  <c r="K23" i="14"/>
  <c r="M11" i="1"/>
  <c r="N11" i="1" s="1"/>
  <c r="M10" i="1"/>
  <c r="N10" i="1" s="1"/>
  <c r="M24" i="1"/>
  <c r="N24" i="1" s="1"/>
  <c r="K9" i="14"/>
  <c r="M20" i="1"/>
  <c r="N20" i="1" s="1"/>
  <c r="M21" i="1"/>
  <c r="N21" i="1" s="1"/>
  <c r="K25" i="1"/>
  <c r="M25" i="1" s="1"/>
  <c r="N25" i="1" s="1"/>
  <c r="M8" i="5"/>
  <c r="N8" i="5" s="1"/>
  <c r="M3" i="5"/>
  <c r="N3" i="5" s="1"/>
  <c r="J4" i="14"/>
  <c r="K25" i="5"/>
  <c r="M25" i="5" s="1"/>
  <c r="N25" i="5" s="1"/>
  <c r="M13" i="5"/>
  <c r="N13" i="5" s="1"/>
  <c r="M17" i="5"/>
  <c r="N17" i="5" s="1"/>
  <c r="J6" i="14"/>
  <c r="J11" i="14"/>
  <c r="J9" i="14"/>
  <c r="J23" i="14"/>
  <c r="J20" i="14"/>
  <c r="J15" i="14"/>
  <c r="J24" i="14"/>
  <c r="M17" i="6"/>
  <c r="N17" i="6" s="1"/>
  <c r="M14" i="6"/>
  <c r="N14" i="6" s="1"/>
  <c r="M10" i="6"/>
  <c r="N10" i="6" s="1"/>
  <c r="I21" i="14"/>
  <c r="I24" i="14"/>
  <c r="I16" i="14"/>
  <c r="M9" i="6"/>
  <c r="N9" i="6" s="1"/>
  <c r="M3" i="6"/>
  <c r="N3" i="6" s="1"/>
  <c r="M21" i="6"/>
  <c r="N21" i="6" s="1"/>
  <c r="M13" i="6"/>
  <c r="N13" i="6" s="1"/>
  <c r="M6" i="6"/>
  <c r="N6" i="6" s="1"/>
  <c r="I15" i="14"/>
  <c r="I26" i="14" s="1"/>
  <c r="M31" i="7"/>
  <c r="N31" i="7" s="1"/>
  <c r="M3" i="7"/>
  <c r="N3" i="7" s="1"/>
  <c r="M6" i="7"/>
  <c r="N6" i="7" s="1"/>
  <c r="M7" i="7"/>
  <c r="N7" i="7" s="1"/>
  <c r="M20" i="7"/>
  <c r="N20" i="7" s="1"/>
  <c r="K25" i="7"/>
  <c r="M25" i="7" s="1"/>
  <c r="N25" i="7" s="1"/>
  <c r="M8" i="7"/>
  <c r="N8" i="7" s="1"/>
  <c r="M4" i="7"/>
  <c r="N4" i="7" s="1"/>
  <c r="M13" i="7"/>
  <c r="N13" i="7" s="1"/>
  <c r="M21" i="7"/>
  <c r="N21" i="7" s="1"/>
  <c r="M15" i="7"/>
  <c r="N15" i="7" s="1"/>
  <c r="G21" i="14"/>
  <c r="M24" i="8"/>
  <c r="N24" i="8" s="1"/>
  <c r="M5" i="8"/>
  <c r="N5" i="8" s="1"/>
  <c r="M15" i="8"/>
  <c r="N15" i="8" s="1"/>
  <c r="G13" i="14"/>
  <c r="M10" i="8"/>
  <c r="N10" i="8" s="1"/>
  <c r="M17" i="8"/>
  <c r="N17" i="8" s="1"/>
  <c r="G23" i="14"/>
  <c r="M7" i="8"/>
  <c r="N7" i="8" s="1"/>
  <c r="G20" i="14"/>
  <c r="G24" i="14"/>
  <c r="M4" i="9"/>
  <c r="N4" i="9" s="1"/>
  <c r="F8" i="14"/>
  <c r="K25" i="9"/>
  <c r="M25" i="9" s="1"/>
  <c r="N25" i="9" s="1"/>
  <c r="M19" i="9"/>
  <c r="N19" i="9" s="1"/>
  <c r="M11" i="9"/>
  <c r="N11" i="9" s="1"/>
  <c r="M17" i="9"/>
  <c r="N17" i="9" s="1"/>
  <c r="F15" i="14"/>
  <c r="F26" i="14" s="1"/>
  <c r="M13" i="9"/>
  <c r="N13" i="9" s="1"/>
  <c r="M18" i="9"/>
  <c r="N18" i="9" s="1"/>
  <c r="M21" i="9"/>
  <c r="N21" i="9" s="1"/>
  <c r="M10" i="9"/>
  <c r="N10" i="9" s="1"/>
  <c r="M23" i="9"/>
  <c r="N23" i="9" s="1"/>
  <c r="M16" i="9"/>
  <c r="N16" i="9" s="1"/>
  <c r="M12" i="9"/>
  <c r="N12" i="9" s="1"/>
  <c r="E25" i="14"/>
  <c r="M15" i="10"/>
  <c r="N15" i="10" s="1"/>
  <c r="M10" i="10"/>
  <c r="N10" i="10" s="1"/>
  <c r="M11" i="10"/>
  <c r="N11" i="10" s="1"/>
  <c r="M7" i="10"/>
  <c r="N7" i="10" s="1"/>
  <c r="M20" i="10"/>
  <c r="N20" i="10" s="1"/>
  <c r="M21" i="10"/>
  <c r="N21" i="10" s="1"/>
  <c r="M4" i="10"/>
  <c r="N4" i="10" s="1"/>
  <c r="M19" i="10"/>
  <c r="N19" i="10" s="1"/>
  <c r="K25" i="10"/>
  <c r="M25" i="10" s="1"/>
  <c r="N25" i="10" s="1"/>
  <c r="M17" i="10"/>
  <c r="N17" i="10" s="1"/>
  <c r="K25" i="11"/>
  <c r="M25" i="11" s="1"/>
  <c r="N25" i="11" s="1"/>
  <c r="M21" i="11"/>
  <c r="N21" i="11" s="1"/>
  <c r="M11" i="11"/>
  <c r="N11" i="11" s="1"/>
  <c r="M19" i="11"/>
  <c r="N19" i="11" s="1"/>
  <c r="M3" i="11"/>
  <c r="N3" i="11" s="1"/>
  <c r="M14" i="11"/>
  <c r="N14" i="11" s="1"/>
  <c r="D18" i="14"/>
  <c r="M23" i="11"/>
  <c r="N23" i="11" s="1"/>
  <c r="M15" i="11"/>
  <c r="N15" i="11" s="1"/>
  <c r="M7" i="11"/>
  <c r="N7" i="11" s="1"/>
  <c r="M9" i="12"/>
  <c r="N9" i="12" s="1"/>
  <c r="M16" i="12"/>
  <c r="N16" i="12" s="1"/>
  <c r="M4" i="12"/>
  <c r="N4" i="12" s="1"/>
  <c r="K25" i="12"/>
  <c r="M25" i="12" s="1"/>
  <c r="N25" i="12" s="1"/>
  <c r="M8" i="12"/>
  <c r="N8" i="12" s="1"/>
  <c r="C26" i="14"/>
  <c r="M13" i="3"/>
  <c r="N13" i="3" s="1"/>
  <c r="M24" i="3"/>
  <c r="N24" i="3" s="1"/>
  <c r="K25" i="3"/>
  <c r="M25" i="3" s="1"/>
  <c r="N25" i="3" s="1"/>
  <c r="M24" i="14"/>
  <c r="M9" i="14"/>
  <c r="M11" i="13"/>
  <c r="N11" i="13" s="1"/>
  <c r="M4" i="14"/>
  <c r="O4" i="14" s="1"/>
  <c r="Q4" i="14" s="1"/>
  <c r="R4" i="14" s="1"/>
  <c r="M3" i="14"/>
  <c r="O3" i="14" s="1"/>
  <c r="Q3" i="14" s="1"/>
  <c r="R3" i="14" s="1"/>
  <c r="M22" i="14"/>
  <c r="O22" i="14" s="1"/>
  <c r="Q22" i="14" s="1"/>
  <c r="R22" i="14" s="1"/>
  <c r="M12" i="2"/>
  <c r="N12" i="2" s="1"/>
  <c r="M10" i="2"/>
  <c r="N10" i="2" s="1"/>
  <c r="M23" i="2"/>
  <c r="N23" i="2" s="1"/>
  <c r="L15" i="14"/>
  <c r="L26" i="14" s="1"/>
  <c r="M5" i="2"/>
  <c r="N5" i="2" s="1"/>
  <c r="K26" i="14"/>
  <c r="M15" i="1"/>
  <c r="N15" i="1" s="1"/>
  <c r="M3" i="1"/>
  <c r="N3" i="1" s="1"/>
  <c r="M6" i="1"/>
  <c r="N6" i="1" s="1"/>
  <c r="M13" i="1"/>
  <c r="N13" i="1" s="1"/>
  <c r="J10" i="14"/>
  <c r="J16" i="14"/>
  <c r="M7" i="5"/>
  <c r="N7" i="5" s="1"/>
  <c r="M24" i="6"/>
  <c r="N24" i="6" s="1"/>
  <c r="K25" i="6"/>
  <c r="M25" i="6" s="1"/>
  <c r="N25" i="6" s="1"/>
  <c r="I23" i="14"/>
  <c r="H26" i="14"/>
  <c r="M12" i="7"/>
  <c r="N12" i="7" s="1"/>
  <c r="M23" i="7"/>
  <c r="N23" i="7" s="1"/>
  <c r="M14" i="7"/>
  <c r="N14" i="7" s="1"/>
  <c r="M16" i="7"/>
  <c r="N16" i="7" s="1"/>
  <c r="M19" i="7"/>
  <c r="N19" i="7" s="1"/>
  <c r="G26" i="14"/>
  <c r="M8" i="8"/>
  <c r="N8" i="8" s="1"/>
  <c r="M14" i="8"/>
  <c r="N14" i="8" s="1"/>
  <c r="M21" i="8"/>
  <c r="N21" i="8" s="1"/>
  <c r="K25" i="8"/>
  <c r="M25" i="8" s="1"/>
  <c r="N25" i="8" s="1"/>
  <c r="M6" i="8"/>
  <c r="N6" i="8" s="1"/>
  <c r="M12" i="8"/>
  <c r="N12" i="8" s="1"/>
  <c r="M18" i="8"/>
  <c r="N18" i="8" s="1"/>
  <c r="F21" i="14"/>
  <c r="M7" i="9"/>
  <c r="N7" i="9" s="1"/>
  <c r="M5" i="9"/>
  <c r="N5" i="9" s="1"/>
  <c r="O12" i="14"/>
  <c r="Q12" i="14" s="1"/>
  <c r="R12" i="14" s="1"/>
  <c r="E26" i="14"/>
  <c r="O11" i="14"/>
  <c r="Q11" i="14" s="1"/>
  <c r="R11" i="14" s="1"/>
  <c r="O8" i="14"/>
  <c r="Q8" i="14" s="1"/>
  <c r="R8" i="14" s="1"/>
  <c r="O5" i="14"/>
  <c r="Q5" i="14" s="1"/>
  <c r="R5" i="14" s="1"/>
  <c r="M8" i="11"/>
  <c r="N8" i="11" s="1"/>
  <c r="O18" i="14"/>
  <c r="Q18" i="14" s="1"/>
  <c r="R18" i="14" s="1"/>
  <c r="D16" i="14"/>
  <c r="D26" i="14" s="1"/>
  <c r="O7" i="14"/>
  <c r="Q7" i="14" s="1"/>
  <c r="R7" i="14" s="1"/>
  <c r="O25" i="14"/>
  <c r="Q25" i="14" s="1"/>
  <c r="R25" i="14" s="1"/>
  <c r="O14" i="14"/>
  <c r="Q14" i="14" s="1"/>
  <c r="R14" i="14" s="1"/>
  <c r="O10" i="14"/>
  <c r="Q10" i="14" s="1"/>
  <c r="R10" i="14" s="1"/>
  <c r="O17" i="14"/>
  <c r="Q17" i="14" s="1"/>
  <c r="R17" i="14" s="1"/>
  <c r="O13" i="14"/>
  <c r="Q13" i="14" s="1"/>
  <c r="R13" i="14" s="1"/>
  <c r="M21" i="3"/>
  <c r="N21" i="3" s="1"/>
  <c r="N19" i="14"/>
  <c r="F25" i="3"/>
  <c r="M17" i="3"/>
  <c r="N17" i="3" s="1"/>
  <c r="N23" i="14"/>
  <c r="N6" i="14"/>
  <c r="M10" i="3"/>
  <c r="N10" i="3" s="1"/>
  <c r="M14" i="3"/>
  <c r="N14" i="3" s="1"/>
  <c r="O24" i="14" l="1"/>
  <c r="Q24" i="14" s="1"/>
  <c r="R24" i="14" s="1"/>
  <c r="O9" i="14"/>
  <c r="Q9" i="14" s="1"/>
  <c r="R9" i="14" s="1"/>
  <c r="O20" i="14"/>
  <c r="Q20" i="14" s="1"/>
  <c r="R20" i="14" s="1"/>
  <c r="J26" i="14"/>
  <c r="O21" i="14"/>
  <c r="Q21" i="14" s="1"/>
  <c r="R21" i="14" s="1"/>
  <c r="O23" i="14"/>
  <c r="Q23" i="14" s="1"/>
  <c r="R23" i="14" s="1"/>
  <c r="O15" i="14"/>
  <c r="Q15" i="14" s="1"/>
  <c r="R15" i="14" s="1"/>
  <c r="M26" i="14"/>
  <c r="O16" i="14"/>
  <c r="Q16" i="14" s="1"/>
  <c r="R16" i="14" s="1"/>
  <c r="O6" i="14"/>
  <c r="N26" i="14"/>
  <c r="Q6" i="14" l="1"/>
  <c r="R6" i="14" s="1"/>
  <c r="O26" i="14"/>
  <c r="Q26" i="14" s="1"/>
  <c r="R26" i="14" s="1"/>
</calcChain>
</file>

<file path=xl/sharedStrings.xml><?xml version="1.0" encoding="utf-8"?>
<sst xmlns="http://schemas.openxmlformats.org/spreadsheetml/2006/main" count="818" uniqueCount="105">
  <si>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</si>
  <si>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</si>
  <si>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</si>
  <si>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</si>
  <si>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</si>
  <si>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</si>
  <si>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</si>
  <si>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</si>
  <si>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</si>
  <si>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</si>
  <si>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</si>
  <si>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</si>
  <si>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</si>
  <si>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</si>
  <si>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</si>
  <si>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</si>
  <si>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</si>
  <si>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</si>
  <si>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</si>
  <si>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</si>
  <si>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</si>
  <si>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</si>
  <si>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</si>
  <si>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</si>
  <si>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</si>
  <si>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</si>
  <si>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</si>
  <si>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</si>
  <si>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</si>
  <si>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</si>
  <si>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</si>
  <si>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</si>
  <si>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</si>
  <si>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</si>
  <si>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</si>
  <si>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</si>
  <si>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</si>
  <si>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</si>
  <si>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</si>
  <si>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</si>
  <si>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</si>
  <si>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</si>
  <si>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</si>
  <si>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</si>
  <si>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SUPER NUMERY        (12)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</si>
  <si>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</si>
  <si>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</si>
  <si>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</si>
  <si>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</si>
  <si>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</si>
  <si>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</si>
  <si>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</si>
  <si>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</si>
  <si>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</si>
  <si>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</si>
  <si>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</si>
  <si>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</si>
  <si>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</si>
  <si>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</si>
  <si>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</si>
  <si>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</si>
  <si>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</si>
  <si>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</si>
  <si>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</si>
  <si>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</si>
  <si>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</si>
  <si>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Availablity with crew of 4 or more</t>
  </si>
  <si>
    <t>01P1</t>
  </si>
  <si>
    <t>04P2</t>
  </si>
  <si>
    <t>07P2</t>
  </si>
  <si>
    <t>06P2</t>
  </si>
  <si>
    <t>05P2</t>
  </si>
  <si>
    <t>11P2</t>
  </si>
  <si>
    <t>12P2</t>
  </si>
  <si>
    <t>14P2</t>
  </si>
  <si>
    <t>13P2</t>
  </si>
  <si>
    <t>15P2</t>
  </si>
  <si>
    <t>16P2</t>
  </si>
  <si>
    <t>18P3</t>
  </si>
  <si>
    <t>20P1</t>
  </si>
  <si>
    <t>23P2</t>
  </si>
  <si>
    <t>21P1</t>
  </si>
  <si>
    <t>22P2</t>
  </si>
  <si>
    <t>28 DAYS</t>
  </si>
  <si>
    <t>16P4</t>
  </si>
  <si>
    <t>As of Sept 2012 16P4 no longer included in Shropshire's retained availability figures</t>
  </si>
  <si>
    <t>April</t>
  </si>
  <si>
    <t>May</t>
  </si>
  <si>
    <t>July</t>
  </si>
  <si>
    <t>August</t>
  </si>
  <si>
    <t xml:space="preserve">Sept </t>
  </si>
  <si>
    <t>Oct</t>
  </si>
  <si>
    <t>Nov</t>
  </si>
  <si>
    <t>Dec</t>
  </si>
  <si>
    <t>Jan</t>
  </si>
  <si>
    <t>Feb</t>
  </si>
  <si>
    <t>March</t>
  </si>
  <si>
    <t>June</t>
  </si>
  <si>
    <t>03P2</t>
  </si>
  <si>
    <t>02P2</t>
  </si>
  <si>
    <t>08P2</t>
  </si>
  <si>
    <t>09P2</t>
  </si>
  <si>
    <t>10P2</t>
  </si>
  <si>
    <t>17P2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</si>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</sst>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0" fontId="1" fillId="0" borderId="2" xfId="0" applyFont="1" applyFill="1" applyBorder="1"/>
    <xf numFmtId="46" fontId="2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6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6" fontId="0" fillId="0" borderId="0" xfId="0" applyNumberFormat="1"/>
    <xf numFmtId="0" fontId="7" fillId="0" borderId="0" xfId="0" applyFont="1"/>
    <xf numFmtId="10" fontId="2" fillId="0" borderId="5" xfId="0" applyNumberFormat="1" applyFont="1" applyFill="1" applyBorder="1"/>
    <xf numFmtId="46" fontId="2" fillId="0" borderId="5" xfId="0" applyNumberFormat="1" applyFont="1" applyFill="1" applyBorder="1" applyAlignment="1">
      <alignment horizontal="right"/>
    </xf>
    <xf numFmtId="46" fontId="2" fillId="0" borderId="5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" fillId="0" borderId="5" xfId="0" applyFont="1" applyFill="1" applyBorder="1"/>
    <xf numFmtId="46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7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46" fontId="8" fillId="0" borderId="5" xfId="0" applyNumberFormat="1" applyFont="1" applyBorder="1"/>
    <xf numFmtId="46" fontId="8" fillId="0" borderId="5" xfId="0" quotePrefix="1" applyNumberFormat="1" applyFont="1" applyBorder="1"/>
    <xf numFmtId="10" fontId="2" fillId="0" borderId="5" xfId="0" applyNumberFormat="1" applyFont="1" applyFill="1" applyBorder="1" applyAlignment="1">
      <alignment horizontal="right"/>
    </xf>
    <xf numFmtId="46" fontId="9" fillId="0" borderId="5" xfId="0" applyNumberFormat="1" applyFont="1" applyBorder="1"/>
    <xf numFmtId="10" fontId="10" fillId="0" borderId="5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wrapText="1"/>
    </xf>
    <xf numFmtId="10" fontId="6" fillId="0" borderId="5" xfId="0" applyNumberFormat="1" applyFont="1" applyFill="1" applyBorder="1" applyAlignment="1">
      <alignment horizontal="right"/>
    </xf>
    <xf numFmtId="46" fontId="11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46" fontId="1" fillId="0" borderId="8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0" fontId="6" fillId="0" borderId="11" xfId="0" applyNumberFormat="1" applyFont="1" applyFill="1" applyBorder="1" applyAlignment="1">
      <alignment horizontal="right"/>
    </xf>
    <xf numFmtId="0" fontId="2" fillId="0" borderId="8" xfId="0" applyFont="1" applyFill="1" applyBorder="1"/>
    <xf numFmtId="46" fontId="1" fillId="0" borderId="12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46" fontId="2" fillId="0" borderId="6" xfId="0" applyNumberFormat="1" applyFont="1" applyFill="1" applyBorder="1"/>
    <xf numFmtId="10" fontId="2" fillId="0" borderId="6" xfId="0" applyNumberFormat="1" applyFont="1" applyFill="1" applyBorder="1"/>
    <xf numFmtId="46" fontId="0" fillId="0" borderId="5" xfId="0" applyNumberFormat="1" applyBorder="1"/>
    <xf numFmtId="46" fontId="11" fillId="2" borderId="6" xfId="0" applyNumberFormat="1" applyFont="1" applyFill="1" applyBorder="1"/>
    <xf numFmtId="0" fontId="0" fillId="2" borderId="0" xfId="0" applyFill="1"/>
    <xf numFmtId="46" fontId="2" fillId="2" borderId="5" xfId="0" applyNumberFormat="1" applyFont="1" applyFill="1" applyBorder="1"/>
    <xf numFmtId="0" fontId="7" fillId="2" borderId="7" xfId="0" applyFont="1" applyFill="1" applyBorder="1" applyAlignment="1">
      <alignment horizontal="center"/>
    </xf>
    <xf numFmtId="10" fontId="11" fillId="0" borderId="6" xfId="0" applyNumberFormat="1" applyFont="1" applyFill="1" applyBorder="1"/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6" fontId="2" fillId="0" borderId="5" xfId="0" applyNumberFormat="1" applyFont="1" applyBorder="1"/>
    <xf numFmtId="164" fontId="6" fillId="0" borderId="5" xfId="0" applyNumberFormat="1" applyFont="1" applyFill="1" applyBorder="1" applyAlignment="1">
      <alignment horizontal="right"/>
    </xf>
    <xf numFmtId="46" fontId="3" fillId="0" borderId="4" xfId="0" applyNumberFormat="1" applyFont="1" applyFill="1" applyBorder="1"/>
    <xf numFmtId="10" fontId="3" fillId="0" borderId="4" xfId="0" applyNumberFormat="1" applyFont="1" applyFill="1" applyBorder="1"/>
    <xf numFmtId="46" fontId="2" fillId="0" borderId="7" xfId="0" applyNumberFormat="1" applyFont="1" applyFill="1" applyBorder="1"/>
    <xf numFmtId="46" fontId="2" fillId="0" borderId="7" xfId="0" applyNumberFormat="1" applyFont="1" applyBorder="1"/>
    <xf numFmtId="10" fontId="2" fillId="0" borderId="7" xfId="0" applyNumberFormat="1" applyFont="1" applyFill="1" applyBorder="1"/>
    <xf numFmtId="46" fontId="1" fillId="0" borderId="20" xfId="0" applyNumberFormat="1" applyFont="1" applyFill="1" applyBorder="1" applyAlignment="1">
      <alignment horizontal="right"/>
    </xf>
    <xf numFmtId="46" fontId="1" fillId="0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46" fontId="2" fillId="0" borderId="21" xfId="0" applyNumberFormat="1" applyFont="1" applyFill="1" applyBorder="1"/>
    <xf numFmtId="10" fontId="2" fillId="0" borderId="21" xfId="0" applyNumberFormat="1" applyFont="1" applyFill="1" applyBorder="1"/>
    <xf numFmtId="46" fontId="2" fillId="0" borderId="21" xfId="0" applyNumberFormat="1" applyFont="1" applyFill="1" applyBorder="1" applyAlignment="1">
      <alignment horizontal="right"/>
    </xf>
    <xf numFmtId="46" fontId="1" fillId="0" borderId="22" xfId="0" applyNumberFormat="1" applyFont="1" applyFill="1" applyBorder="1" applyAlignment="1">
      <alignment horizontal="right"/>
    </xf>
    <xf numFmtId="46" fontId="1" fillId="0" borderId="21" xfId="0" applyNumberFormat="1" applyFont="1" applyFill="1" applyBorder="1" applyAlignment="1">
      <alignment horizontal="right"/>
    </xf>
    <xf numFmtId="10" fontId="6" fillId="0" borderId="23" xfId="0" applyNumberFormat="1" applyFont="1" applyFill="1" applyBorder="1" applyAlignment="1">
      <alignment horizontal="right"/>
    </xf>
    <xf numFmtId="46" fontId="2" fillId="0" borderId="12" xfId="0" applyNumberFormat="1" applyFont="1" applyBorder="1"/>
    <xf numFmtId="46" fontId="2" fillId="0" borderId="12" xfId="0" applyNumberFormat="1" applyFont="1" applyFill="1" applyBorder="1"/>
    <xf numFmtId="46" fontId="2" fillId="0" borderId="20" xfId="0" applyNumberFormat="1" applyFont="1" applyFill="1" applyBorder="1"/>
    <xf numFmtId="10" fontId="2" fillId="0" borderId="24" xfId="0" applyNumberFormat="1" applyFont="1" applyFill="1" applyBorder="1"/>
    <xf numFmtId="10" fontId="2" fillId="0" borderId="12" xfId="0" applyNumberFormat="1" applyFont="1" applyFill="1" applyBorder="1"/>
    <xf numFmtId="10" fontId="2" fillId="0" borderId="25" xfId="0" applyNumberFormat="1" applyFont="1" applyFill="1" applyBorder="1"/>
    <xf numFmtId="46" fontId="2" fillId="0" borderId="11" xfId="0" applyNumberFormat="1" applyFont="1" applyFill="1" applyBorder="1"/>
    <xf numFmtId="46" fontId="0" fillId="0" borderId="26" xfId="0" applyNumberFormat="1" applyBorder="1"/>
    <xf numFmtId="46" fontId="2" fillId="0" borderId="27" xfId="0" applyNumberFormat="1" applyFont="1" applyFill="1" applyBorder="1"/>
    <xf numFmtId="46" fontId="0" fillId="0" borderId="27" xfId="0" applyNumberFormat="1" applyBorder="1"/>
    <xf numFmtId="46" fontId="2" fillId="0" borderId="27" xfId="0" applyNumberFormat="1" applyFont="1" applyBorder="1"/>
    <xf numFmtId="10" fontId="14" fillId="0" borderId="1" xfId="0" applyNumberFormat="1" applyFont="1" applyFill="1" applyBorder="1" applyAlignment="1">
      <alignment horizontal="right"/>
    </xf>
    <xf numFmtId="10" fontId="11" fillId="0" borderId="5" xfId="0" applyNumberFormat="1" applyFont="1" applyFill="1" applyBorder="1"/>
    <xf numFmtId="46" fontId="11" fillId="0" borderId="5" xfId="0" applyNumberFormat="1" applyFont="1" applyFill="1" applyBorder="1" applyAlignment="1">
      <alignment horizontal="right"/>
    </xf>
    <xf numFmtId="46" fontId="11" fillId="0" borderId="5" xfId="0" applyNumberFormat="1" applyFont="1" applyBorder="1"/>
    <xf numFmtId="46" fontId="11" fillId="0" borderId="5" xfId="0" applyNumberFormat="1" applyFont="1" applyFill="1" applyBorder="1"/>
    <xf numFmtId="46" fontId="11" fillId="0" borderId="28" xfId="0" applyNumberFormat="1" applyFont="1" applyBorder="1"/>
    <xf numFmtId="10" fontId="11" fillId="0" borderId="29" xfId="0" applyNumberFormat="1" applyFont="1" applyFill="1" applyBorder="1"/>
    <xf numFmtId="46" fontId="11" fillId="0" borderId="29" xfId="0" applyNumberFormat="1" applyFont="1" applyFill="1" applyBorder="1" applyAlignment="1">
      <alignment horizontal="right"/>
    </xf>
    <xf numFmtId="46" fontId="11" fillId="0" borderId="29" xfId="0" applyNumberFormat="1" applyFont="1" applyBorder="1"/>
    <xf numFmtId="10" fontId="11" fillId="0" borderId="30" xfId="0" applyNumberFormat="1" applyFont="1" applyFill="1" applyBorder="1"/>
    <xf numFmtId="46" fontId="11" fillId="0" borderId="31" xfId="0" applyNumberFormat="1" applyFont="1" applyBorder="1"/>
    <xf numFmtId="10" fontId="11" fillId="0" borderId="32" xfId="0" applyNumberFormat="1" applyFont="1" applyFill="1" applyBorder="1"/>
    <xf numFmtId="46" fontId="11" fillId="0" borderId="31" xfId="0" applyNumberFormat="1" applyFont="1" applyFill="1" applyBorder="1" applyAlignment="1">
      <alignment horizontal="right"/>
    </xf>
    <xf numFmtId="46" fontId="11" fillId="0" borderId="33" xfId="0" applyNumberFormat="1" applyFont="1" applyFill="1" applyBorder="1" applyAlignment="1">
      <alignment horizontal="right"/>
    </xf>
    <xf numFmtId="10" fontId="11" fillId="0" borderId="34" xfId="0" applyNumberFormat="1" applyFont="1" applyFill="1" applyBorder="1"/>
    <xf numFmtId="46" fontId="11" fillId="0" borderId="34" xfId="0" applyNumberFormat="1" applyFont="1" applyFill="1" applyBorder="1" applyAlignment="1">
      <alignment horizontal="right"/>
    </xf>
    <xf numFmtId="46" fontId="11" fillId="0" borderId="34" xfId="0" applyNumberFormat="1" applyFont="1" applyFill="1" applyBorder="1"/>
    <xf numFmtId="10" fontId="11" fillId="0" borderId="35" xfId="0" applyNumberFormat="1" applyFont="1" applyFill="1" applyBorder="1"/>
    <xf numFmtId="46" fontId="2" fillId="0" borderId="10" xfId="0" applyNumberFormat="1" applyFont="1" applyBorder="1"/>
    <xf numFmtId="46" fontId="2" fillId="0" borderId="10" xfId="0" applyNumberFormat="1" applyFont="1" applyFill="1" applyBorder="1" applyAlignment="1">
      <alignment horizontal="right"/>
    </xf>
    <xf numFmtId="46" fontId="2" fillId="0" borderId="11" xfId="0" applyNumberFormat="1" applyFont="1" applyFill="1" applyBorder="1" applyAlignment="1">
      <alignment horizontal="right"/>
    </xf>
    <xf numFmtId="10" fontId="2" fillId="0" borderId="9" xfId="0" applyNumberFormat="1" applyFont="1" applyFill="1" applyBorder="1"/>
    <xf numFmtId="10" fontId="2" fillId="0" borderId="10" xfId="0" applyNumberFormat="1" applyFont="1" applyFill="1" applyBorder="1"/>
    <xf numFmtId="10" fontId="2" fillId="0" borderId="11" xfId="0" applyNumberFormat="1" applyFont="1" applyFill="1" applyBorder="1"/>
    <xf numFmtId="46" fontId="2" fillId="0" borderId="9" xfId="0" applyNumberFormat="1" applyFont="1" applyFill="1" applyBorder="1" applyAlignment="1">
      <alignment horizontal="right"/>
    </xf>
    <xf numFmtId="46" fontId="2" fillId="0" borderId="10" xfId="0" applyNumberFormat="1" applyFont="1" applyFill="1" applyBorder="1"/>
    <xf numFmtId="46" fontId="2" fillId="0" borderId="9" xfId="0" applyNumberFormat="1" applyFont="1" applyBorder="1"/>
    <xf numFmtId="0" fontId="5" fillId="2" borderId="0" xfId="0" applyFont="1" applyFill="1" applyAlignment="1">
      <alignment horizontal="center"/>
    </xf>
    <xf numFmtId="46" fontId="2" fillId="0" borderId="28" xfId="0" applyNumberFormat="1" applyFont="1" applyBorder="1"/>
    <xf numFmtId="46" fontId="2" fillId="0" borderId="31" xfId="0" applyNumberFormat="1" applyFont="1" applyBorder="1"/>
    <xf numFmtId="46" fontId="2" fillId="0" borderId="31" xfId="0" applyNumberFormat="1" applyFont="1" applyFill="1" applyBorder="1" applyAlignment="1">
      <alignment horizontal="right"/>
    </xf>
    <xf numFmtId="46" fontId="2" fillId="0" borderId="33" xfId="0" applyNumberFormat="1" applyFont="1" applyFill="1" applyBorder="1" applyAlignment="1">
      <alignment horizontal="right"/>
    </xf>
    <xf numFmtId="46" fontId="2" fillId="0" borderId="29" xfId="0" applyNumberFormat="1" applyFont="1" applyFill="1" applyBorder="1" applyAlignment="1">
      <alignment horizontal="right"/>
    </xf>
    <xf numFmtId="46" fontId="2" fillId="0" borderId="34" xfId="0" applyNumberFormat="1" applyFont="1" applyFill="1" applyBorder="1" applyAlignment="1">
      <alignment horizontal="right"/>
    </xf>
    <xf numFmtId="46" fontId="2" fillId="0" borderId="29" xfId="0" applyNumberFormat="1" applyFont="1" applyBorder="1"/>
    <xf numFmtId="10" fontId="2" fillId="0" borderId="29" xfId="0" applyNumberFormat="1" applyFont="1" applyFill="1" applyBorder="1"/>
    <xf numFmtId="10" fontId="2" fillId="0" borderId="30" xfId="0" applyNumberFormat="1" applyFont="1" applyFill="1" applyBorder="1"/>
    <xf numFmtId="10" fontId="2" fillId="0" borderId="32" xfId="0" applyNumberFormat="1" applyFont="1" applyFill="1" applyBorder="1"/>
    <xf numFmtId="10" fontId="2" fillId="0" borderId="34" xfId="0" applyNumberFormat="1" applyFont="1" applyFill="1" applyBorder="1"/>
    <xf numFmtId="46" fontId="2" fillId="0" borderId="34" xfId="0" applyNumberFormat="1" applyFont="1" applyFill="1" applyBorder="1"/>
    <xf numFmtId="10" fontId="2" fillId="0" borderId="35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17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0.7109375" customWidth="1"/>
    <col min="7" max="7" width="12.28515625" customWidth="1"/>
    <col min="8" max="10" width="10.7109375" customWidth="1"/>
    <col min="11" max="11" width="17.7109375" customWidth="1"/>
    <col min="12" max="13" width="18" customWidth="1"/>
    <col min="14" max="14" width="10.7109375" customWidth="1"/>
    <col min="15" max="15" width="20.7109375" customWidth="1"/>
  </cols>
  <sheetData>
    <row r="1" spans="1:14" ht="49.5" customHeight="1" x14ac:dyDescent="0.25">
      <c r="A1" s="145" t="s">
        <v>86</v>
      </c>
      <c r="B1" s="146"/>
      <c r="C1" s="147" t="s">
        <v>46</v>
      </c>
      <c r="D1" s="147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36"/>
    </row>
    <row r="2" spans="1:14" ht="48" customHeight="1" thickBot="1" x14ac:dyDescent="0.3">
      <c r="A2" s="146"/>
      <c r="B2" s="146"/>
      <c r="C2" s="64" t="s">
        <v>47</v>
      </c>
      <c r="D2" s="64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7"/>
    </row>
    <row r="3" spans="1:14" ht="16.5" thickBot="1" x14ac:dyDescent="0.3">
      <c r="A3" s="32" t="s">
        <v>0</v>
      </c>
      <c r="B3" s="12" t="s">
        <v>67</v>
      </c>
      <c r="C3" s="76">
        <v>1.4847222222222223</v>
      </c>
      <c r="D3" s="24">
        <f>SUM(C3/L3)</f>
        <v>4.9490740740740745E-2</v>
      </c>
      <c r="E3" s="25">
        <v>0</v>
      </c>
      <c r="F3" s="24">
        <f>SUM(E3/L3)</f>
        <v>0</v>
      </c>
      <c r="G3" s="76">
        <v>2.7618055555555552</v>
      </c>
      <c r="H3" s="24">
        <f t="shared" ref="H3:H24" si="0">SUM(G3/L3)</f>
        <v>9.2060185185185175E-2</v>
      </c>
      <c r="I3" s="76">
        <v>0.15069444444444446</v>
      </c>
      <c r="J3" s="24">
        <f>SUM(I3/L3)</f>
        <v>5.023148148148149E-3</v>
      </c>
      <c r="K3" s="63">
        <f>SUM(C3+E3+G3+I3)</f>
        <v>4.3972222222222221</v>
      </c>
      <c r="L3" s="33">
        <v>30</v>
      </c>
      <c r="M3" s="33" t="str">
        <f t="shared" ref="M3:M24" si="1" xml:space="preserve"> TEXT(L3-K3, "[H]:MM:SS")</f>
        <v>614:28:00</v>
      </c>
      <c r="N3" s="34">
        <f t="shared" ref="N3:N25" si="2">SUM(M3/L3)</f>
        <v>0.85342592592592592</v>
      </c>
    </row>
    <row r="4" spans="1:14" ht="16.5" thickBot="1" x14ac:dyDescent="0.3">
      <c r="A4" s="32" t="s">
        <v>2</v>
      </c>
      <c r="B4" s="12" t="s">
        <v>98</v>
      </c>
      <c r="C4" s="76">
        <v>0.20833333333333334</v>
      </c>
      <c r="D4" s="24">
        <f t="shared" ref="D4:D24" si="3">SUM(C4/L4)</f>
        <v>6.9444444444444449E-3</v>
      </c>
      <c r="E4" s="76">
        <v>4.3750000000000004E-2</v>
      </c>
      <c r="F4" s="24">
        <f t="shared" ref="F4:F24" si="4">SUM(E4/L4)</f>
        <v>1.4583333333333334E-3</v>
      </c>
      <c r="G4" s="76">
        <v>0.29166666666666663</v>
      </c>
      <c r="H4" s="24">
        <f t="shared" si="0"/>
        <v>9.7222222222222206E-3</v>
      </c>
      <c r="I4" s="76">
        <v>0.21875</v>
      </c>
      <c r="J4" s="24">
        <f t="shared" ref="J4:J24" si="5">SUM(I4/L4)</f>
        <v>7.2916666666666668E-3</v>
      </c>
      <c r="K4" s="63">
        <f t="shared" ref="K4:K25" si="6">SUM(C4+E4+G4+I4)</f>
        <v>0.76249999999999996</v>
      </c>
      <c r="L4" s="33">
        <v>30</v>
      </c>
      <c r="M4" s="33" t="str">
        <f t="shared" si="1"/>
        <v>701:42:00</v>
      </c>
      <c r="N4" s="34">
        <f t="shared" si="2"/>
        <v>0.97458333333333336</v>
      </c>
    </row>
    <row r="5" spans="1:14" ht="16.5" thickBot="1" x14ac:dyDescent="0.3">
      <c r="A5" s="32" t="s">
        <v>49</v>
      </c>
      <c r="B5" s="12" t="s">
        <v>68</v>
      </c>
      <c r="C5" s="76">
        <v>6.2499999999999995E-3</v>
      </c>
      <c r="D5" s="24">
        <f t="shared" si="3"/>
        <v>2.0833333333333332E-4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4.1666666666666664E-2</v>
      </c>
      <c r="J5" s="24">
        <f t="shared" si="5"/>
        <v>1.3888888888888887E-3</v>
      </c>
      <c r="K5" s="63">
        <f t="shared" si="6"/>
        <v>4.7916666666666663E-2</v>
      </c>
      <c r="L5" s="33">
        <v>30</v>
      </c>
      <c r="M5" s="33" t="str">
        <f t="shared" si="1"/>
        <v>718:51:00</v>
      </c>
      <c r="N5" s="34">
        <f t="shared" si="2"/>
        <v>0.99840277777777786</v>
      </c>
    </row>
    <row r="6" spans="1:14" ht="16.5" thickBot="1" x14ac:dyDescent="0.3">
      <c r="A6" s="32" t="s">
        <v>5</v>
      </c>
      <c r="B6" s="12" t="s">
        <v>99</v>
      </c>
      <c r="C6" s="25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25">
        <v>0</v>
      </c>
      <c r="J6" s="24">
        <f t="shared" si="5"/>
        <v>0</v>
      </c>
      <c r="K6" s="63">
        <f t="shared" si="6"/>
        <v>0</v>
      </c>
      <c r="L6" s="33">
        <v>30</v>
      </c>
      <c r="M6" s="33" t="str">
        <f t="shared" si="1"/>
        <v>720:00:00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76">
        <v>0</v>
      </c>
      <c r="H7" s="24">
        <f t="shared" si="0"/>
        <v>0</v>
      </c>
      <c r="I7" s="25">
        <v>0</v>
      </c>
      <c r="J7" s="24">
        <f t="shared" si="5"/>
        <v>0</v>
      </c>
      <c r="K7" s="63">
        <f t="shared" si="6"/>
        <v>0</v>
      </c>
      <c r="L7" s="33">
        <v>30</v>
      </c>
      <c r="M7" s="33" t="str">
        <f t="shared" si="1"/>
        <v>720:00:00</v>
      </c>
      <c r="N7" s="34">
        <f t="shared" si="2"/>
        <v>1</v>
      </c>
    </row>
    <row r="8" spans="1:14" ht="16.5" thickBot="1" x14ac:dyDescent="0.3">
      <c r="A8" s="32" t="s">
        <v>9</v>
      </c>
      <c r="B8" s="12" t="s">
        <v>69</v>
      </c>
      <c r="C8" s="76">
        <v>0.45416666666666661</v>
      </c>
      <c r="D8" s="24">
        <f t="shared" si="3"/>
        <v>1.5138888888888887E-2</v>
      </c>
      <c r="E8" s="25">
        <v>0</v>
      </c>
      <c r="F8" s="24">
        <f t="shared" si="4"/>
        <v>0</v>
      </c>
      <c r="G8" s="76">
        <v>0.41319444444444448</v>
      </c>
      <c r="H8" s="24">
        <f t="shared" si="0"/>
        <v>1.3773148148148149E-2</v>
      </c>
      <c r="I8" s="76">
        <v>0</v>
      </c>
      <c r="J8" s="24">
        <f t="shared" si="5"/>
        <v>0</v>
      </c>
      <c r="K8" s="63">
        <f t="shared" si="6"/>
        <v>0.86736111111111103</v>
      </c>
      <c r="L8" s="33">
        <v>30</v>
      </c>
      <c r="M8" s="33" t="str">
        <f t="shared" si="1"/>
        <v>699:11:00</v>
      </c>
      <c r="N8" s="34">
        <f t="shared" si="2"/>
        <v>0.97108796296296296</v>
      </c>
    </row>
    <row r="9" spans="1:14" ht="16.5" thickBot="1" x14ac:dyDescent="0.3">
      <c r="A9" s="32" t="s">
        <v>11</v>
      </c>
      <c r="B9" s="12" t="s">
        <v>70</v>
      </c>
      <c r="C9" s="76">
        <v>0.23472222222222222</v>
      </c>
      <c r="D9" s="24">
        <f t="shared" si="3"/>
        <v>7.8240740740740736E-3</v>
      </c>
      <c r="E9" s="76">
        <v>4.1666666666666664E-2</v>
      </c>
      <c r="F9" s="24">
        <f t="shared" si="4"/>
        <v>1.3888888888888887E-3</v>
      </c>
      <c r="G9" s="76">
        <v>1.0284722222222222</v>
      </c>
      <c r="H9" s="24">
        <f t="shared" si="0"/>
        <v>3.4282407407407407E-2</v>
      </c>
      <c r="I9" s="76">
        <v>8.4722222222222213E-2</v>
      </c>
      <c r="J9" s="24">
        <f t="shared" si="5"/>
        <v>2.8240740740740739E-3</v>
      </c>
      <c r="K9" s="63">
        <f t="shared" si="6"/>
        <v>1.3895833333333334</v>
      </c>
      <c r="L9" s="33">
        <v>30</v>
      </c>
      <c r="M9" s="33" t="str">
        <f t="shared" si="1"/>
        <v>686:39:00</v>
      </c>
      <c r="N9" s="34">
        <f t="shared" si="2"/>
        <v>0.95368055555555553</v>
      </c>
    </row>
    <row r="10" spans="1:14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6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25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63">
        <f t="shared" si="6"/>
        <v>0</v>
      </c>
      <c r="L11" s="33">
        <v>30</v>
      </c>
      <c r="M11" s="33" t="str">
        <f t="shared" si="1"/>
        <v>720:00:00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63">
        <f t="shared" si="6"/>
        <v>0</v>
      </c>
      <c r="L12" s="33">
        <v>30</v>
      </c>
      <c r="M12" s="33" t="str">
        <f t="shared" si="1"/>
        <v>720:00:00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76">
        <v>0</v>
      </c>
      <c r="J13" s="24">
        <f t="shared" si="5"/>
        <v>0</v>
      </c>
      <c r="K13" s="63">
        <f t="shared" si="6"/>
        <v>0</v>
      </c>
      <c r="L13" s="33">
        <v>30</v>
      </c>
      <c r="M13" s="33" t="str">
        <f t="shared" si="1"/>
        <v>720:00:00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5">
        <v>0</v>
      </c>
      <c r="D14" s="24">
        <f t="shared" si="3"/>
        <v>0</v>
      </c>
      <c r="E14" s="25">
        <v>0</v>
      </c>
      <c r="F14" s="24">
        <f t="shared" si="4"/>
        <v>0</v>
      </c>
      <c r="G14" s="76">
        <v>6.25E-2</v>
      </c>
      <c r="H14" s="24">
        <f t="shared" si="0"/>
        <v>2.0833333333333333E-3</v>
      </c>
      <c r="I14" s="25">
        <v>0</v>
      </c>
      <c r="J14" s="24">
        <f t="shared" si="5"/>
        <v>0</v>
      </c>
      <c r="K14" s="63">
        <f t="shared" si="6"/>
        <v>6.25E-2</v>
      </c>
      <c r="L14" s="33">
        <v>30</v>
      </c>
      <c r="M14" s="33" t="str">
        <f t="shared" si="1"/>
        <v>718:30:00</v>
      </c>
      <c r="N14" s="34">
        <f t="shared" si="2"/>
        <v>0.99791666666666667</v>
      </c>
    </row>
    <row r="15" spans="1:14" ht="16.5" thickBot="1" x14ac:dyDescent="0.3">
      <c r="A15" s="32" t="s">
        <v>21</v>
      </c>
      <c r="B15" s="12" t="s">
        <v>74</v>
      </c>
      <c r="C15" s="76">
        <v>0.32777777777777778</v>
      </c>
      <c r="D15" s="24">
        <f t="shared" si="3"/>
        <v>1.0925925925925926E-2</v>
      </c>
      <c r="E15" s="76">
        <v>0.14791666666666667</v>
      </c>
      <c r="F15" s="24">
        <f t="shared" si="4"/>
        <v>4.9305555555555552E-3</v>
      </c>
      <c r="G15" s="76">
        <v>0.49652777777777773</v>
      </c>
      <c r="H15" s="24">
        <f t="shared" si="0"/>
        <v>1.6550925925925924E-2</v>
      </c>
      <c r="I15" s="25">
        <v>0</v>
      </c>
      <c r="J15" s="24">
        <f t="shared" si="5"/>
        <v>0</v>
      </c>
      <c r="K15" s="63">
        <f t="shared" si="6"/>
        <v>0.9722222222222221</v>
      </c>
      <c r="L15" s="33">
        <v>30</v>
      </c>
      <c r="M15" s="33" t="str">
        <f t="shared" si="1"/>
        <v>696:40:00</v>
      </c>
      <c r="N15" s="34">
        <f t="shared" si="2"/>
        <v>0.96759259259259245</v>
      </c>
    </row>
    <row r="16" spans="1:14" ht="16.5" thickBot="1" x14ac:dyDescent="0.3">
      <c r="A16" s="32" t="s">
        <v>23</v>
      </c>
      <c r="B16" s="12" t="s">
        <v>75</v>
      </c>
      <c r="C16" s="76">
        <v>1.3465277777777778</v>
      </c>
      <c r="D16" s="24">
        <f t="shared" si="3"/>
        <v>4.4884259259259256E-2</v>
      </c>
      <c r="E16" s="76">
        <v>7.6388888888888895E-2</v>
      </c>
      <c r="F16" s="24">
        <f t="shared" si="4"/>
        <v>2.5462962962962965E-3</v>
      </c>
      <c r="G16" s="76">
        <v>1.1166666666666667</v>
      </c>
      <c r="H16" s="24">
        <f t="shared" si="0"/>
        <v>3.7222222222222226E-2</v>
      </c>
      <c r="I16" s="76">
        <v>0.14583333333333334</v>
      </c>
      <c r="J16" s="24">
        <f t="shared" si="5"/>
        <v>4.8611111111111112E-3</v>
      </c>
      <c r="K16" s="63">
        <f t="shared" si="6"/>
        <v>2.6854166666666668</v>
      </c>
      <c r="L16" s="33">
        <v>30</v>
      </c>
      <c r="M16" s="33" t="str">
        <f t="shared" si="1"/>
        <v>655:33:00</v>
      </c>
      <c r="N16" s="34">
        <f t="shared" si="2"/>
        <v>0.910486111111111</v>
      </c>
    </row>
    <row r="17" spans="1:14" ht="16.5" thickBot="1" x14ac:dyDescent="0.3">
      <c r="A17" s="32" t="s">
        <v>25</v>
      </c>
      <c r="B17" s="12" t="s">
        <v>76</v>
      </c>
      <c r="C17" s="25">
        <v>0</v>
      </c>
      <c r="D17" s="24">
        <f t="shared" si="3"/>
        <v>0</v>
      </c>
      <c r="E17" s="25">
        <v>0</v>
      </c>
      <c r="F17" s="24">
        <f t="shared" si="4"/>
        <v>0</v>
      </c>
      <c r="G17" s="26">
        <v>0</v>
      </c>
      <c r="H17" s="24">
        <f t="shared" si="0"/>
        <v>0</v>
      </c>
      <c r="I17" s="76">
        <v>0.14583333333333331</v>
      </c>
      <c r="J17" s="24">
        <f t="shared" si="5"/>
        <v>4.8611111111111103E-3</v>
      </c>
      <c r="K17" s="63">
        <f t="shared" si="6"/>
        <v>0.14583333333333331</v>
      </c>
      <c r="L17" s="33">
        <v>30</v>
      </c>
      <c r="M17" s="33" t="str">
        <f t="shared" si="1"/>
        <v>716:30:00</v>
      </c>
      <c r="N17" s="34">
        <f t="shared" si="2"/>
        <v>0.99513888888888891</v>
      </c>
    </row>
    <row r="18" spans="1:14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63">
        <f t="shared" si="6"/>
        <v>0</v>
      </c>
      <c r="L18" s="33">
        <v>30</v>
      </c>
      <c r="M18" s="33" t="str">
        <f t="shared" si="1"/>
        <v>720:00:00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0.2673611111111111</v>
      </c>
      <c r="D19" s="24">
        <f t="shared" si="3"/>
        <v>8.912037037037036E-3</v>
      </c>
      <c r="E19" s="76">
        <v>4.3750000000000004E-2</v>
      </c>
      <c r="F19" s="24">
        <f t="shared" si="4"/>
        <v>1.4583333333333334E-3</v>
      </c>
      <c r="G19" s="76">
        <v>0.25208333333333333</v>
      </c>
      <c r="H19" s="24">
        <f t="shared" si="0"/>
        <v>8.4027777777777781E-3</v>
      </c>
      <c r="I19" s="76">
        <v>1.0416666666666666E-2</v>
      </c>
      <c r="J19" s="24">
        <f t="shared" si="5"/>
        <v>3.4722222222222218E-4</v>
      </c>
      <c r="K19" s="63">
        <f t="shared" si="6"/>
        <v>0.57361111111111107</v>
      </c>
      <c r="L19" s="33">
        <v>30</v>
      </c>
      <c r="M19" s="33" t="str">
        <f t="shared" si="1"/>
        <v>706:14:00</v>
      </c>
      <c r="N19" s="34">
        <f t="shared" si="2"/>
        <v>0.98087962962962971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63">
        <f t="shared" si="6"/>
        <v>0</v>
      </c>
      <c r="L20" s="33">
        <v>30</v>
      </c>
      <c r="M20" s="33" t="str">
        <f t="shared" si="1"/>
        <v>720:00:00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0.10416666666666666</v>
      </c>
      <c r="D21" s="24">
        <f t="shared" si="3"/>
        <v>3.472222222222222E-3</v>
      </c>
      <c r="E21" s="76">
        <v>0</v>
      </c>
      <c r="F21" s="24">
        <f t="shared" si="4"/>
        <v>0</v>
      </c>
      <c r="G21" s="76">
        <v>0.27083333333333337</v>
      </c>
      <c r="H21" s="24">
        <f t="shared" si="0"/>
        <v>9.0277777777777787E-3</v>
      </c>
      <c r="I21" s="76">
        <v>4.1666666666666664E-2</v>
      </c>
      <c r="J21" s="24">
        <f t="shared" si="5"/>
        <v>1.3888888888888887E-3</v>
      </c>
      <c r="K21" s="63">
        <f t="shared" si="6"/>
        <v>0.41666666666666669</v>
      </c>
      <c r="L21" s="33">
        <v>30</v>
      </c>
      <c r="M21" s="33" t="str">
        <f t="shared" si="1"/>
        <v>710:00:00</v>
      </c>
      <c r="N21" s="34">
        <f t="shared" si="2"/>
        <v>0.98611111111111105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6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63">
        <f t="shared" si="6"/>
        <v>0</v>
      </c>
      <c r="L23" s="33">
        <v>30</v>
      </c>
      <c r="M23" s="33" t="str">
        <f t="shared" si="1"/>
        <v>720:00:00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6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6.5" thickBot="1" x14ac:dyDescent="0.3">
      <c r="A25" s="32" t="s">
        <v>42</v>
      </c>
      <c r="B25" s="62"/>
      <c r="C25" s="78">
        <f>SUM(C3:C24)</f>
        <v>4.4340277777777777</v>
      </c>
      <c r="D25" s="79">
        <f t="shared" ref="D25" si="7">SUM(C25/L25)</f>
        <v>6.7182239057239053E-3</v>
      </c>
      <c r="E25" s="78">
        <f>SUM(E3:E24)</f>
        <v>0.35347222222222224</v>
      </c>
      <c r="F25" s="79">
        <f t="shared" ref="F25" si="8">SUM(E25/L25)</f>
        <v>5.3556397306397312E-4</v>
      </c>
      <c r="G25" s="78">
        <f>SUM(G3:G24)</f>
        <v>6.6937499999999988</v>
      </c>
      <c r="H25" s="79">
        <f t="shared" ref="H25" si="9">SUM(G25/L25)</f>
        <v>1.0142045454545452E-2</v>
      </c>
      <c r="I25" s="78">
        <f>SUM(I3:I24)</f>
        <v>0.83958333333333335</v>
      </c>
      <c r="J25" s="79">
        <f t="shared" ref="J25" si="10">SUM(I25/L25)</f>
        <v>1.2720959595959595E-3</v>
      </c>
      <c r="K25" s="63">
        <f t="shared" si="6"/>
        <v>12.320833333333333</v>
      </c>
      <c r="L25" s="33">
        <f>SUM(L3:L24)</f>
        <v>660</v>
      </c>
      <c r="M25" s="33">
        <f xml:space="preserve"> SUM(L25-K25)</f>
        <v>647.67916666666667</v>
      </c>
      <c r="N25" s="47">
        <f t="shared" si="2"/>
        <v>0.98133207070707074</v>
      </c>
    </row>
    <row r="26" spans="1:14" x14ac:dyDescent="0.2">
      <c r="I26" s="9"/>
      <c r="K26" s="6"/>
      <c r="L26" s="6"/>
      <c r="M26" s="6"/>
      <c r="N26" s="6"/>
    </row>
    <row r="31" spans="1:14" ht="15.75" x14ac:dyDescent="0.25">
      <c r="A31" s="32" t="s">
        <v>27</v>
      </c>
      <c r="B31" s="54" t="s">
        <v>84</v>
      </c>
      <c r="C31" s="22">
        <v>2.0958333333333337</v>
      </c>
      <c r="D31" s="24">
        <f>SUM(C31/L31)</f>
        <v>6.9861111111111124E-2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2.0958333333333337</v>
      </c>
      <c r="L31" s="33">
        <v>30</v>
      </c>
      <c r="M31" s="33" t="str">
        <f xml:space="preserve"> TEXT(L31-K31, "[H]:MM:SS")</f>
        <v>669:42:00</v>
      </c>
      <c r="N31" s="34">
        <f>SUM(M31/L31)</f>
        <v>0.93013888888888896</v>
      </c>
    </row>
  </sheetData>
  <mergeCells count="6">
    <mergeCell ref="K1:K2"/>
    <mergeCell ref="I1:J1"/>
    <mergeCell ref="A1:B2"/>
    <mergeCell ref="C1:D1"/>
    <mergeCell ref="E1:F1"/>
    <mergeCell ref="G1:H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1" sqref="K41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8" width="10.7109375" customWidth="1"/>
    <col min="9" max="9" width="16" customWidth="1"/>
    <col min="10" max="10" width="10.7109375" customWidth="1"/>
    <col min="11" max="11" width="17.7109375" customWidth="1"/>
    <col min="12" max="12" width="15.5703125" customWidth="1"/>
    <col min="13" max="13" width="18" customWidth="1"/>
    <col min="14" max="14" width="10.7109375" customWidth="1"/>
  </cols>
  <sheetData>
    <row r="1" spans="1:26" ht="50.1" customHeight="1" x14ac:dyDescent="0.2">
      <c r="A1" s="145" t="s">
        <v>94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46" t="s">
        <v>66</v>
      </c>
    </row>
    <row r="2" spans="1:26" ht="16.5" customHeight="1" thickBot="1" x14ac:dyDescent="0.25">
      <c r="A2" s="146"/>
      <c r="B2" s="15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26" ht="16.5" thickBot="1" x14ac:dyDescent="0.3">
      <c r="A3" s="32" t="s">
        <v>0</v>
      </c>
      <c r="B3" s="12" t="s">
        <v>67</v>
      </c>
      <c r="C3" s="129">
        <v>1.4673611111111111</v>
      </c>
      <c r="D3" s="124">
        <f>SUM(C3/L3)</f>
        <v>4.7334229390681007E-2</v>
      </c>
      <c r="E3" s="127">
        <v>0</v>
      </c>
      <c r="F3" s="124">
        <f>SUM(E3/L3)</f>
        <v>0</v>
      </c>
      <c r="G3" s="129">
        <v>1.0375000000000001</v>
      </c>
      <c r="H3" s="124">
        <f t="shared" ref="H3:H24" si="0">SUM(G3/L3)</f>
        <v>3.3467741935483873E-2</v>
      </c>
      <c r="I3" s="129">
        <v>0.41041666666666665</v>
      </c>
      <c r="J3" s="124">
        <f>SUM(I3/L3)</f>
        <v>1.3239247311827957E-2</v>
      </c>
      <c r="K3" s="63">
        <f>SUM(C3+E3+G3+I3)</f>
        <v>2.9152777777777779</v>
      </c>
      <c r="L3" s="33">
        <v>31</v>
      </c>
      <c r="M3" s="33" t="str">
        <f t="shared" ref="M3:M24" si="1" xml:space="preserve"> TEXT(L3-K3, "[H]:MM:SS")</f>
        <v>674:02:00</v>
      </c>
      <c r="N3" s="34">
        <f t="shared" ref="N3:N25" si="2">SUM(M3/L3)</f>
        <v>0.90595878136200714</v>
      </c>
    </row>
    <row r="4" spans="1:26" ht="16.5" thickBot="1" x14ac:dyDescent="0.3">
      <c r="A4" s="32" t="s">
        <v>2</v>
      </c>
      <c r="B4" s="12" t="s">
        <v>98</v>
      </c>
      <c r="C4" s="121">
        <v>0</v>
      </c>
      <c r="D4" s="125">
        <f t="shared" ref="D4:D24" si="3">SUM(C4/L4)</f>
        <v>0</v>
      </c>
      <c r="E4" s="122">
        <v>0</v>
      </c>
      <c r="F4" s="125">
        <f t="shared" ref="F4:F24" si="4">SUM(E4/L4)</f>
        <v>0</v>
      </c>
      <c r="G4" s="121">
        <v>0</v>
      </c>
      <c r="H4" s="125">
        <f t="shared" si="0"/>
        <v>0</v>
      </c>
      <c r="I4" s="122">
        <v>0</v>
      </c>
      <c r="J4" s="125">
        <f t="shared" ref="J4:J24" si="5">SUM(I4/L4)</f>
        <v>0</v>
      </c>
      <c r="K4" s="63">
        <f t="shared" ref="K4:K25" si="6">SUM(C4+E4+G4+I4)</f>
        <v>0</v>
      </c>
      <c r="L4" s="33">
        <v>31</v>
      </c>
      <c r="M4" s="33" t="str">
        <f t="shared" si="1"/>
        <v>744:00:00</v>
      </c>
      <c r="N4" s="34">
        <f t="shared" si="2"/>
        <v>1</v>
      </c>
    </row>
    <row r="5" spans="1:26" ht="16.5" thickBot="1" x14ac:dyDescent="0.3">
      <c r="A5" s="32" t="s">
        <v>49</v>
      </c>
      <c r="B5" s="12" t="s">
        <v>68</v>
      </c>
      <c r="C5" s="121">
        <v>0</v>
      </c>
      <c r="D5" s="125">
        <f t="shared" si="3"/>
        <v>0</v>
      </c>
      <c r="E5" s="122">
        <v>0</v>
      </c>
      <c r="F5" s="125">
        <f t="shared" si="4"/>
        <v>0</v>
      </c>
      <c r="G5" s="121">
        <v>0</v>
      </c>
      <c r="H5" s="125">
        <f t="shared" si="0"/>
        <v>0</v>
      </c>
      <c r="I5" s="121">
        <v>1.8055555555555557E-2</v>
      </c>
      <c r="J5" s="125">
        <f t="shared" si="5"/>
        <v>5.8243727598566314E-4</v>
      </c>
      <c r="K5" s="63">
        <f t="shared" si="6"/>
        <v>1.8055555555555557E-2</v>
      </c>
      <c r="L5" s="33">
        <v>31</v>
      </c>
      <c r="M5" s="33" t="str">
        <f t="shared" si="1"/>
        <v>743:34:00</v>
      </c>
      <c r="N5" s="34">
        <f t="shared" si="2"/>
        <v>0.9994175627240145</v>
      </c>
    </row>
    <row r="6" spans="1:26" ht="16.5" thickBot="1" x14ac:dyDescent="0.3">
      <c r="A6" s="32" t="s">
        <v>5</v>
      </c>
      <c r="B6" s="12" t="s">
        <v>99</v>
      </c>
      <c r="C6" s="121">
        <v>0</v>
      </c>
      <c r="D6" s="125">
        <f t="shared" si="3"/>
        <v>0</v>
      </c>
      <c r="E6" s="122">
        <v>0</v>
      </c>
      <c r="F6" s="125">
        <f t="shared" si="4"/>
        <v>0</v>
      </c>
      <c r="G6" s="128">
        <v>0</v>
      </c>
      <c r="H6" s="125">
        <f t="shared" si="0"/>
        <v>0</v>
      </c>
      <c r="I6" s="121">
        <v>0</v>
      </c>
      <c r="J6" s="125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26" ht="16.5" thickBot="1" x14ac:dyDescent="0.3">
      <c r="A7" s="32" t="s">
        <v>7</v>
      </c>
      <c r="B7" s="12" t="s">
        <v>100</v>
      </c>
      <c r="C7" s="121">
        <v>0.31319444444444444</v>
      </c>
      <c r="D7" s="125">
        <f t="shared" si="3"/>
        <v>1.0103046594982078E-2</v>
      </c>
      <c r="E7" s="121">
        <v>0</v>
      </c>
      <c r="F7" s="125">
        <f t="shared" si="4"/>
        <v>0</v>
      </c>
      <c r="G7" s="121">
        <v>0.36666666666666664</v>
      </c>
      <c r="H7" s="125">
        <f t="shared" si="0"/>
        <v>1.1827956989247311E-2</v>
      </c>
      <c r="I7" s="121">
        <v>0</v>
      </c>
      <c r="J7" s="125">
        <f t="shared" si="5"/>
        <v>0</v>
      </c>
      <c r="K7" s="63">
        <f t="shared" si="6"/>
        <v>0.67986111111111103</v>
      </c>
      <c r="L7" s="33">
        <v>31</v>
      </c>
      <c r="M7" s="33" t="str">
        <f t="shared" si="1"/>
        <v>727:41:00</v>
      </c>
      <c r="N7" s="34">
        <f t="shared" si="2"/>
        <v>0.97806899641577061</v>
      </c>
    </row>
    <row r="8" spans="1:26" ht="16.5" thickBot="1" x14ac:dyDescent="0.3">
      <c r="A8" s="32" t="s">
        <v>9</v>
      </c>
      <c r="B8" s="12" t="s">
        <v>69</v>
      </c>
      <c r="C8" s="122">
        <v>0</v>
      </c>
      <c r="D8" s="125">
        <f t="shared" si="3"/>
        <v>0</v>
      </c>
      <c r="E8" s="121">
        <v>0</v>
      </c>
      <c r="F8" s="125">
        <f t="shared" si="4"/>
        <v>0</v>
      </c>
      <c r="G8" s="121">
        <v>7.6388888888888895E-2</v>
      </c>
      <c r="H8" s="125">
        <f t="shared" si="0"/>
        <v>2.4641577060931902E-3</v>
      </c>
      <c r="I8" s="122">
        <v>0</v>
      </c>
      <c r="J8" s="125">
        <f t="shared" si="5"/>
        <v>0</v>
      </c>
      <c r="K8" s="63">
        <f t="shared" si="6"/>
        <v>7.6388888888888895E-2</v>
      </c>
      <c r="L8" s="33">
        <v>31</v>
      </c>
      <c r="M8" s="33" t="str">
        <f t="shared" si="1"/>
        <v>742:10:00</v>
      </c>
      <c r="N8" s="34">
        <f t="shared" si="2"/>
        <v>0.99753584229390679</v>
      </c>
    </row>
    <row r="9" spans="1:26" ht="16.5" thickBot="1" x14ac:dyDescent="0.3">
      <c r="A9" s="32" t="s">
        <v>11</v>
      </c>
      <c r="B9" s="12" t="s">
        <v>70</v>
      </c>
      <c r="C9" s="121">
        <v>8.6805555555555552E-2</v>
      </c>
      <c r="D9" s="125">
        <f t="shared" si="3"/>
        <v>2.800179211469534E-3</v>
      </c>
      <c r="E9" s="121">
        <v>0.1875</v>
      </c>
      <c r="F9" s="125">
        <f t="shared" si="4"/>
        <v>6.0483870967741934E-3</v>
      </c>
      <c r="G9" s="121">
        <v>0.36944444444444441</v>
      </c>
      <c r="H9" s="125">
        <f t="shared" si="0"/>
        <v>1.1917562724014336E-2</v>
      </c>
      <c r="I9" s="121">
        <v>0</v>
      </c>
      <c r="J9" s="125">
        <f t="shared" si="5"/>
        <v>0</v>
      </c>
      <c r="K9" s="63">
        <f t="shared" si="6"/>
        <v>0.64375000000000004</v>
      </c>
      <c r="L9" s="33">
        <v>31</v>
      </c>
      <c r="M9" s="33" t="str">
        <f t="shared" si="1"/>
        <v>728:33:00</v>
      </c>
      <c r="N9" s="34">
        <f t="shared" si="2"/>
        <v>0.97923387096774195</v>
      </c>
    </row>
    <row r="10" spans="1:26" ht="16.5" thickBot="1" x14ac:dyDescent="0.3">
      <c r="A10" s="32" t="s">
        <v>13</v>
      </c>
      <c r="B10" s="12" t="s">
        <v>71</v>
      </c>
      <c r="C10" s="122">
        <v>0</v>
      </c>
      <c r="D10" s="125">
        <f t="shared" si="3"/>
        <v>0</v>
      </c>
      <c r="E10" s="122">
        <v>0</v>
      </c>
      <c r="F10" s="125">
        <f t="shared" si="4"/>
        <v>0</v>
      </c>
      <c r="G10" s="128">
        <v>0</v>
      </c>
      <c r="H10" s="125">
        <f t="shared" si="0"/>
        <v>0</v>
      </c>
      <c r="I10" s="122">
        <v>0</v>
      </c>
      <c r="J10" s="125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6" ht="16.5" thickBot="1" x14ac:dyDescent="0.3">
      <c r="A11" s="32" t="s">
        <v>15</v>
      </c>
      <c r="B11" s="12" t="s">
        <v>101</v>
      </c>
      <c r="C11" s="122">
        <v>0</v>
      </c>
      <c r="D11" s="125">
        <f t="shared" si="3"/>
        <v>0</v>
      </c>
      <c r="E11" s="121">
        <v>0</v>
      </c>
      <c r="F11" s="125">
        <f t="shared" si="4"/>
        <v>0</v>
      </c>
      <c r="G11" s="128">
        <v>0</v>
      </c>
      <c r="H11" s="125">
        <f t="shared" si="0"/>
        <v>0</v>
      </c>
      <c r="I11" s="122">
        <v>0</v>
      </c>
      <c r="J11" s="125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26" ht="16.5" thickBot="1" x14ac:dyDescent="0.3">
      <c r="A12" s="32" t="s">
        <v>17</v>
      </c>
      <c r="B12" s="12" t="s">
        <v>102</v>
      </c>
      <c r="C12" s="122">
        <v>0</v>
      </c>
      <c r="D12" s="125">
        <f t="shared" si="3"/>
        <v>0</v>
      </c>
      <c r="E12" s="122">
        <v>0</v>
      </c>
      <c r="F12" s="125">
        <f t="shared" si="4"/>
        <v>0</v>
      </c>
      <c r="G12" s="128">
        <v>0</v>
      </c>
      <c r="H12" s="125">
        <f t="shared" si="0"/>
        <v>0</v>
      </c>
      <c r="I12" s="122">
        <v>0</v>
      </c>
      <c r="J12" s="125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6" ht="16.5" thickBot="1" x14ac:dyDescent="0.3">
      <c r="A13" s="32" t="s">
        <v>50</v>
      </c>
      <c r="B13" s="12" t="s">
        <v>72</v>
      </c>
      <c r="C13" s="122">
        <v>0</v>
      </c>
      <c r="D13" s="125">
        <f t="shared" si="3"/>
        <v>0</v>
      </c>
      <c r="E13" s="122">
        <v>0</v>
      </c>
      <c r="F13" s="125">
        <f t="shared" si="4"/>
        <v>0</v>
      </c>
      <c r="G13" s="128">
        <v>0</v>
      </c>
      <c r="H13" s="125">
        <f t="shared" si="0"/>
        <v>0</v>
      </c>
      <c r="I13" s="121">
        <v>4.9305555555555554E-2</v>
      </c>
      <c r="J13" s="125">
        <f t="shared" si="5"/>
        <v>1.5905017921146953E-3</v>
      </c>
      <c r="K13" s="63">
        <f t="shared" si="6"/>
        <v>4.9305555555555554E-2</v>
      </c>
      <c r="L13" s="33">
        <v>31</v>
      </c>
      <c r="M13" s="33" t="str">
        <f t="shared" si="1"/>
        <v>742:49:00</v>
      </c>
      <c r="N13" s="34">
        <f t="shared" si="2"/>
        <v>0.99840949820788538</v>
      </c>
    </row>
    <row r="14" spans="1:26" ht="16.5" thickBot="1" x14ac:dyDescent="0.3">
      <c r="A14" s="32" t="s">
        <v>51</v>
      </c>
      <c r="B14" s="12" t="s">
        <v>73</v>
      </c>
      <c r="C14" s="122">
        <v>0</v>
      </c>
      <c r="D14" s="125">
        <f t="shared" si="3"/>
        <v>0</v>
      </c>
      <c r="E14" s="122">
        <v>0</v>
      </c>
      <c r="F14" s="125">
        <f t="shared" si="4"/>
        <v>0</v>
      </c>
      <c r="G14" s="128">
        <v>0</v>
      </c>
      <c r="H14" s="125">
        <f t="shared" si="0"/>
        <v>0</v>
      </c>
      <c r="I14" s="122">
        <v>0</v>
      </c>
      <c r="J14" s="125">
        <f t="shared" si="5"/>
        <v>0</v>
      </c>
      <c r="K14" s="6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26" ht="16.5" thickBot="1" x14ac:dyDescent="0.3">
      <c r="A15" s="32" t="s">
        <v>21</v>
      </c>
      <c r="B15" s="12" t="s">
        <v>74</v>
      </c>
      <c r="C15" s="121">
        <v>2.0833333333333332E-2</v>
      </c>
      <c r="D15" s="125">
        <f t="shared" si="3"/>
        <v>6.7204301075268812E-4</v>
      </c>
      <c r="E15" s="121">
        <v>1.6666666666666666E-2</v>
      </c>
      <c r="F15" s="125">
        <f t="shared" si="4"/>
        <v>5.3763440860215054E-4</v>
      </c>
      <c r="G15" s="121">
        <v>0.2013888888888889</v>
      </c>
      <c r="H15" s="125">
        <f t="shared" si="0"/>
        <v>6.4964157706093196E-3</v>
      </c>
      <c r="I15" s="122">
        <v>0</v>
      </c>
      <c r="J15" s="125">
        <f t="shared" si="5"/>
        <v>0</v>
      </c>
      <c r="K15" s="63">
        <f t="shared" si="6"/>
        <v>0.2388888888888889</v>
      </c>
      <c r="L15" s="33">
        <v>31</v>
      </c>
      <c r="M15" s="33" t="str">
        <f t="shared" si="1"/>
        <v>738:16:00</v>
      </c>
      <c r="N15" s="34">
        <f t="shared" si="2"/>
        <v>0.99229390681003582</v>
      </c>
    </row>
    <row r="16" spans="1:26" ht="16.5" thickBot="1" x14ac:dyDescent="0.3">
      <c r="A16" s="32" t="s">
        <v>23</v>
      </c>
      <c r="B16" s="12" t="s">
        <v>75</v>
      </c>
      <c r="C16" s="121">
        <v>3.3152777777777778</v>
      </c>
      <c r="D16" s="125">
        <f t="shared" si="3"/>
        <v>0.10694444444444444</v>
      </c>
      <c r="E16" s="121">
        <v>0</v>
      </c>
      <c r="F16" s="125">
        <f t="shared" si="4"/>
        <v>0</v>
      </c>
      <c r="G16" s="121">
        <v>0.75833333333333319</v>
      </c>
      <c r="H16" s="125">
        <f t="shared" si="0"/>
        <v>2.4462365591397844E-2</v>
      </c>
      <c r="I16" s="121">
        <v>0.14305555555555557</v>
      </c>
      <c r="J16" s="125">
        <f t="shared" si="5"/>
        <v>4.6146953405017928E-3</v>
      </c>
      <c r="K16" s="63">
        <f t="shared" si="6"/>
        <v>4.2166666666666668</v>
      </c>
      <c r="L16" s="33">
        <v>31</v>
      </c>
      <c r="M16" s="33" t="str">
        <f t="shared" si="1"/>
        <v>642:48:00</v>
      </c>
      <c r="N16" s="34">
        <f t="shared" si="2"/>
        <v>0.86397849462365583</v>
      </c>
      <c r="Z16" t="s">
        <v>104</v>
      </c>
    </row>
    <row r="17" spans="1:14" ht="16.5" thickBot="1" x14ac:dyDescent="0.3">
      <c r="A17" s="32" t="s">
        <v>25</v>
      </c>
      <c r="B17" s="12" t="s">
        <v>76</v>
      </c>
      <c r="C17" s="121">
        <v>0</v>
      </c>
      <c r="D17" s="125">
        <f t="shared" si="3"/>
        <v>0</v>
      </c>
      <c r="E17" s="122">
        <v>0</v>
      </c>
      <c r="F17" s="125">
        <f t="shared" si="4"/>
        <v>0</v>
      </c>
      <c r="G17" s="128">
        <v>0</v>
      </c>
      <c r="H17" s="125">
        <f t="shared" si="0"/>
        <v>0</v>
      </c>
      <c r="I17" s="121">
        <v>0</v>
      </c>
      <c r="J17" s="125">
        <f t="shared" si="5"/>
        <v>0</v>
      </c>
      <c r="K17" s="63">
        <f t="shared" si="6"/>
        <v>0</v>
      </c>
      <c r="L17" s="33">
        <v>31</v>
      </c>
      <c r="M17" s="33" t="str">
        <f t="shared" si="1"/>
        <v>744:00:00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122">
        <v>0</v>
      </c>
      <c r="D18" s="125">
        <f t="shared" si="3"/>
        <v>0</v>
      </c>
      <c r="E18" s="122">
        <v>0</v>
      </c>
      <c r="F18" s="125">
        <f t="shared" si="4"/>
        <v>0</v>
      </c>
      <c r="G18" s="128">
        <v>0</v>
      </c>
      <c r="H18" s="125">
        <f t="shared" si="0"/>
        <v>0</v>
      </c>
      <c r="I18" s="122">
        <v>0</v>
      </c>
      <c r="J18" s="125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121">
        <v>0</v>
      </c>
      <c r="D19" s="125">
        <f t="shared" si="3"/>
        <v>0</v>
      </c>
      <c r="E19" s="122">
        <v>0</v>
      </c>
      <c r="F19" s="125">
        <f t="shared" si="4"/>
        <v>0</v>
      </c>
      <c r="G19" s="121">
        <v>3.6111111111111115E-2</v>
      </c>
      <c r="H19" s="125">
        <f t="shared" si="0"/>
        <v>1.1648745519713263E-3</v>
      </c>
      <c r="I19" s="121">
        <v>0</v>
      </c>
      <c r="J19" s="125">
        <f t="shared" si="5"/>
        <v>0</v>
      </c>
      <c r="K19" s="63">
        <f t="shared" si="6"/>
        <v>3.6111111111111115E-2</v>
      </c>
      <c r="L19" s="33">
        <v>31</v>
      </c>
      <c r="M19" s="33" t="str">
        <f t="shared" si="1"/>
        <v>743:08:00</v>
      </c>
      <c r="N19" s="34">
        <f t="shared" si="2"/>
        <v>0.99883512544802866</v>
      </c>
    </row>
    <row r="20" spans="1:14" ht="16.5" thickBot="1" x14ac:dyDescent="0.3">
      <c r="A20" s="32" t="s">
        <v>32</v>
      </c>
      <c r="B20" s="12" t="s">
        <v>78</v>
      </c>
      <c r="C20" s="122">
        <v>0</v>
      </c>
      <c r="D20" s="125">
        <f t="shared" si="3"/>
        <v>0</v>
      </c>
      <c r="E20" s="122">
        <v>0</v>
      </c>
      <c r="F20" s="125">
        <f t="shared" si="4"/>
        <v>0</v>
      </c>
      <c r="G20" s="128">
        <v>0</v>
      </c>
      <c r="H20" s="125">
        <f t="shared" si="0"/>
        <v>0</v>
      </c>
      <c r="I20" s="122">
        <v>0</v>
      </c>
      <c r="J20" s="125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121">
        <v>0</v>
      </c>
      <c r="D21" s="125">
        <f t="shared" si="3"/>
        <v>0</v>
      </c>
      <c r="E21" s="122">
        <v>0</v>
      </c>
      <c r="F21" s="125">
        <f t="shared" si="4"/>
        <v>0</v>
      </c>
      <c r="G21" s="121">
        <v>0</v>
      </c>
      <c r="H21" s="125">
        <f t="shared" si="0"/>
        <v>0</v>
      </c>
      <c r="I21" s="121">
        <v>0</v>
      </c>
      <c r="J21" s="125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122">
        <v>0</v>
      </c>
      <c r="D22" s="125">
        <f t="shared" si="3"/>
        <v>0</v>
      </c>
      <c r="E22" s="122">
        <v>0</v>
      </c>
      <c r="F22" s="125">
        <f t="shared" si="4"/>
        <v>0</v>
      </c>
      <c r="G22" s="128">
        <v>0</v>
      </c>
      <c r="H22" s="125">
        <f t="shared" si="0"/>
        <v>0</v>
      </c>
      <c r="I22" s="122">
        <v>0</v>
      </c>
      <c r="J22" s="125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122">
        <v>0</v>
      </c>
      <c r="D23" s="125">
        <f t="shared" si="3"/>
        <v>0</v>
      </c>
      <c r="E23" s="122">
        <v>0</v>
      </c>
      <c r="F23" s="125">
        <f t="shared" si="4"/>
        <v>0</v>
      </c>
      <c r="G23" s="128">
        <v>0</v>
      </c>
      <c r="H23" s="125">
        <f t="shared" si="0"/>
        <v>0</v>
      </c>
      <c r="I23" s="122">
        <v>0</v>
      </c>
      <c r="J23" s="125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123">
        <v>0</v>
      </c>
      <c r="D24" s="126">
        <f t="shared" si="3"/>
        <v>0</v>
      </c>
      <c r="E24" s="123">
        <v>0</v>
      </c>
      <c r="F24" s="126">
        <f t="shared" si="4"/>
        <v>0</v>
      </c>
      <c r="G24" s="98">
        <v>0</v>
      </c>
      <c r="H24" s="126">
        <f t="shared" si="0"/>
        <v>0</v>
      </c>
      <c r="I24" s="123">
        <v>0</v>
      </c>
      <c r="J24" s="126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65">
        <f>SUM(C3:C24)</f>
        <v>5.2034722222222225</v>
      </c>
      <c r="D25" s="66">
        <f t="shared" ref="D25" si="7">SUM(C25/L25)</f>
        <v>7.6297246660149889E-3</v>
      </c>
      <c r="E25" s="65">
        <f>SUM(E3:E24)</f>
        <v>0.20416666666666666</v>
      </c>
      <c r="F25" s="66">
        <f t="shared" ref="F25" si="8">SUM(E25/L25)</f>
        <v>2.9936461388074289E-4</v>
      </c>
      <c r="G25" s="65">
        <f>SUM(G3:G24)</f>
        <v>2.8458333333333332</v>
      </c>
      <c r="H25" s="66">
        <f t="shared" ref="H25" si="9">SUM(G25/L25)</f>
        <v>4.1727761485825998E-3</v>
      </c>
      <c r="I25" s="65">
        <f>SUM(I3:I24)</f>
        <v>0.62083333333333335</v>
      </c>
      <c r="J25" s="66">
        <f t="shared" ref="J25" si="10">SUM(I25/L25)</f>
        <v>9.1031280547409577E-4</v>
      </c>
      <c r="K25" s="33">
        <f t="shared" si="6"/>
        <v>8.874305555555555</v>
      </c>
      <c r="L25" s="33">
        <f>SUM(L3:L24)</f>
        <v>682</v>
      </c>
      <c r="M25" s="33">
        <f xml:space="preserve"> SUM(L25-K25)</f>
        <v>673.12569444444443</v>
      </c>
      <c r="N25" s="47">
        <f t="shared" si="2"/>
        <v>0.9869878217660476</v>
      </c>
    </row>
    <row r="26" spans="1:14" ht="15" x14ac:dyDescent="0.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ht="15" x14ac:dyDescent="0.2"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0</v>
      </c>
      <c r="D31" s="67">
        <v>1.1236111111111111</v>
      </c>
      <c r="E31" s="26">
        <v>6.25E-2</v>
      </c>
      <c r="F31" s="24">
        <f>SUM(E31/L31)</f>
        <v>2.0161290322580645E-3</v>
      </c>
      <c r="G31" s="26">
        <v>0</v>
      </c>
      <c r="H31" s="24">
        <f>SUM(G31/L31)</f>
        <v>0</v>
      </c>
      <c r="I31" s="67">
        <v>0.58333333333333326</v>
      </c>
      <c r="J31" s="24">
        <f>SUM(I31/L31)</f>
        <v>1.8817204301075266E-2</v>
      </c>
      <c r="K31" s="33">
        <f>SUM(C31+E31+G31+I31)</f>
        <v>0.64583333333333326</v>
      </c>
      <c r="L31" s="33">
        <v>31</v>
      </c>
      <c r="M31" s="33">
        <f>L31-K31</f>
        <v>30.354166666666668</v>
      </c>
      <c r="N31" s="34">
        <f>SUM(M31/L31)</f>
        <v>0.97916666666666674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RowHeight="12.75" x14ac:dyDescent="0.2"/>
  <cols>
    <col min="1" max="1" width="20.7109375" customWidth="1"/>
    <col min="2" max="2" width="8.7109375" customWidth="1"/>
    <col min="3" max="3" width="12.42578125" customWidth="1"/>
    <col min="4" max="6" width="10.7109375" customWidth="1"/>
    <col min="7" max="7" width="12.85546875" customWidth="1"/>
    <col min="8" max="10" width="10.7109375" customWidth="1"/>
    <col min="11" max="11" width="17.7109375" customWidth="1"/>
    <col min="12" max="12" width="20.7109375" customWidth="1"/>
    <col min="13" max="13" width="17.7109375" customWidth="1"/>
    <col min="14" max="14" width="10.7109375" customWidth="1"/>
  </cols>
  <sheetData>
    <row r="1" spans="1:15" ht="50.1" customHeight="1" x14ac:dyDescent="0.25">
      <c r="A1" s="145" t="s">
        <v>95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5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  <c r="O2" s="130"/>
    </row>
    <row r="3" spans="1:15" ht="16.5" thickBot="1" x14ac:dyDescent="0.3">
      <c r="A3" s="32" t="s">
        <v>0</v>
      </c>
      <c r="B3" s="12" t="s">
        <v>67</v>
      </c>
      <c r="C3" s="131">
        <v>1.9083333333333332</v>
      </c>
      <c r="D3" s="138">
        <f>SUM(C3/L3)</f>
        <v>6.8154761904761899E-2</v>
      </c>
      <c r="E3" s="135">
        <v>0</v>
      </c>
      <c r="F3" s="138">
        <f>SUM(E3/L3)</f>
        <v>0</v>
      </c>
      <c r="G3" s="137">
        <v>0.8125</v>
      </c>
      <c r="H3" s="138">
        <f t="shared" ref="H3:H24" si="0">SUM(G3/L3)</f>
        <v>2.9017857142857144E-2</v>
      </c>
      <c r="I3" s="137">
        <v>0.84444444444444433</v>
      </c>
      <c r="J3" s="139">
        <f>SUM(I3/L3)</f>
        <v>3.0158730158730156E-2</v>
      </c>
      <c r="K3" s="63">
        <f>SUM(C3+E3+G3+I3)</f>
        <v>3.5652777777777773</v>
      </c>
      <c r="L3" s="33">
        <v>28</v>
      </c>
      <c r="M3" s="33" t="str">
        <f t="shared" ref="M3:M24" si="1" xml:space="preserve"> TEXT(L3-K3, "[H]:MM:SS")</f>
        <v>586:26:00</v>
      </c>
      <c r="N3" s="34">
        <f t="shared" ref="N3:N25" si="2">SUM(M3/L3)</f>
        <v>0.87266865079365075</v>
      </c>
    </row>
    <row r="4" spans="1:15" ht="16.5" thickBot="1" x14ac:dyDescent="0.3">
      <c r="A4" s="32" t="s">
        <v>2</v>
      </c>
      <c r="B4" s="12" t="s">
        <v>98</v>
      </c>
      <c r="C4" s="132">
        <v>0</v>
      </c>
      <c r="D4" s="24">
        <f t="shared" ref="D4:D24" si="3">SUM(C4/L4)</f>
        <v>0</v>
      </c>
      <c r="E4" s="76">
        <v>9.0277777777777776E-2</v>
      </c>
      <c r="F4" s="24">
        <f t="shared" ref="F4:F24" si="4">SUM(E4/L4)</f>
        <v>3.224206349206349E-3</v>
      </c>
      <c r="G4" s="76">
        <v>0.65</v>
      </c>
      <c r="H4" s="24">
        <f t="shared" si="0"/>
        <v>2.3214285714285715E-2</v>
      </c>
      <c r="I4" s="25">
        <v>0</v>
      </c>
      <c r="J4" s="140">
        <f t="shared" ref="J4:J24" si="5">SUM(I4/L4)</f>
        <v>0</v>
      </c>
      <c r="K4" s="63">
        <f t="shared" ref="K4:K25" si="6">SUM(C4+E4+G4+I4)</f>
        <v>0.74027777777777781</v>
      </c>
      <c r="L4" s="33">
        <v>28</v>
      </c>
      <c r="M4" s="33" t="str">
        <f t="shared" si="1"/>
        <v>654:14:00</v>
      </c>
      <c r="N4" s="34">
        <f t="shared" si="2"/>
        <v>0.97356150793650797</v>
      </c>
    </row>
    <row r="5" spans="1:15" ht="16.5" thickBot="1" x14ac:dyDescent="0.3">
      <c r="A5" s="32" t="s">
        <v>49</v>
      </c>
      <c r="B5" s="12" t="s">
        <v>68</v>
      </c>
      <c r="C5" s="132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25">
        <v>0</v>
      </c>
      <c r="J5" s="140">
        <f t="shared" si="5"/>
        <v>0</v>
      </c>
      <c r="K5" s="63">
        <f t="shared" si="6"/>
        <v>0</v>
      </c>
      <c r="L5" s="33">
        <v>28</v>
      </c>
      <c r="M5" s="33" t="str">
        <f t="shared" si="1"/>
        <v>672:00:00</v>
      </c>
      <c r="N5" s="34">
        <f t="shared" si="2"/>
        <v>1</v>
      </c>
    </row>
    <row r="6" spans="1:15" ht="16.5" thickBot="1" x14ac:dyDescent="0.3">
      <c r="A6" s="32" t="s">
        <v>5</v>
      </c>
      <c r="B6" s="12" t="s">
        <v>99</v>
      </c>
      <c r="C6" s="132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6.25E-2</v>
      </c>
      <c r="J6" s="140">
        <f t="shared" si="5"/>
        <v>2.232142857142857E-3</v>
      </c>
      <c r="K6" s="63">
        <f t="shared" si="6"/>
        <v>6.25E-2</v>
      </c>
      <c r="L6" s="33">
        <v>28</v>
      </c>
      <c r="M6" s="33" t="str">
        <f t="shared" si="1"/>
        <v>670:30:00</v>
      </c>
      <c r="N6" s="34">
        <f t="shared" si="2"/>
        <v>0.9977678571428571</v>
      </c>
    </row>
    <row r="7" spans="1:15" ht="16.5" thickBot="1" x14ac:dyDescent="0.3">
      <c r="A7" s="32" t="s">
        <v>7</v>
      </c>
      <c r="B7" s="12" t="s">
        <v>100</v>
      </c>
      <c r="C7" s="132">
        <v>9.7916666666666666E-2</v>
      </c>
      <c r="D7" s="24">
        <f t="shared" si="3"/>
        <v>3.4970238095238097E-3</v>
      </c>
      <c r="E7" s="76">
        <v>0</v>
      </c>
      <c r="F7" s="24">
        <f t="shared" si="4"/>
        <v>0</v>
      </c>
      <c r="G7" s="76">
        <v>0.12638888888888888</v>
      </c>
      <c r="H7" s="24">
        <f t="shared" si="0"/>
        <v>4.5138888888888885E-3</v>
      </c>
      <c r="I7" s="76">
        <v>0</v>
      </c>
      <c r="J7" s="140">
        <f t="shared" si="5"/>
        <v>0</v>
      </c>
      <c r="K7" s="63">
        <f t="shared" si="6"/>
        <v>0.22430555555555554</v>
      </c>
      <c r="L7" s="33">
        <v>28</v>
      </c>
      <c r="M7" s="33" t="str">
        <f t="shared" si="1"/>
        <v>666:37:00</v>
      </c>
      <c r="N7" s="34">
        <f t="shared" si="2"/>
        <v>0.9919890873015873</v>
      </c>
    </row>
    <row r="8" spans="1:15" ht="16.5" thickBot="1" x14ac:dyDescent="0.3">
      <c r="A8" s="32" t="s">
        <v>9</v>
      </c>
      <c r="B8" s="12" t="s">
        <v>69</v>
      </c>
      <c r="C8" s="133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76">
        <v>0.10069444444444443</v>
      </c>
      <c r="J8" s="140">
        <f t="shared" si="5"/>
        <v>3.5962301587301585E-3</v>
      </c>
      <c r="K8" s="63">
        <f t="shared" si="6"/>
        <v>0.10069444444444443</v>
      </c>
      <c r="L8" s="33">
        <v>28</v>
      </c>
      <c r="M8" s="33" t="str">
        <f t="shared" si="1"/>
        <v>669:35:00</v>
      </c>
      <c r="N8" s="34">
        <f t="shared" si="2"/>
        <v>0.99640376984126988</v>
      </c>
    </row>
    <row r="9" spans="1:15" ht="16.5" thickBot="1" x14ac:dyDescent="0.3">
      <c r="A9" s="32" t="s">
        <v>11</v>
      </c>
      <c r="B9" s="12" t="s">
        <v>70</v>
      </c>
      <c r="C9" s="132">
        <v>0.18680555555555556</v>
      </c>
      <c r="D9" s="24">
        <f t="shared" si="3"/>
        <v>6.6716269841269838E-3</v>
      </c>
      <c r="E9" s="76">
        <v>0.10416666666666666</v>
      </c>
      <c r="F9" s="24">
        <f t="shared" si="4"/>
        <v>3.720238095238095E-3</v>
      </c>
      <c r="G9" s="76">
        <v>1.0770833333333332</v>
      </c>
      <c r="H9" s="24">
        <f t="shared" si="0"/>
        <v>3.84672619047619E-2</v>
      </c>
      <c r="I9" s="76">
        <v>0</v>
      </c>
      <c r="J9" s="140">
        <f t="shared" si="5"/>
        <v>0</v>
      </c>
      <c r="K9" s="63">
        <f t="shared" si="6"/>
        <v>1.3680555555555554</v>
      </c>
      <c r="L9" s="33">
        <v>28</v>
      </c>
      <c r="M9" s="33" t="str">
        <f t="shared" si="1"/>
        <v>639:10:00</v>
      </c>
      <c r="N9" s="34">
        <f t="shared" si="2"/>
        <v>0.95114087301587291</v>
      </c>
    </row>
    <row r="10" spans="1:15" ht="16.5" thickBot="1" x14ac:dyDescent="0.3">
      <c r="A10" s="32" t="s">
        <v>13</v>
      </c>
      <c r="B10" s="12" t="s">
        <v>71</v>
      </c>
      <c r="C10" s="133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140">
        <f t="shared" si="5"/>
        <v>0</v>
      </c>
      <c r="K10" s="63">
        <f t="shared" si="6"/>
        <v>0</v>
      </c>
      <c r="L10" s="33">
        <v>28</v>
      </c>
      <c r="M10" s="33" t="str">
        <f t="shared" si="1"/>
        <v>672:00:00</v>
      </c>
      <c r="N10" s="34">
        <f t="shared" si="2"/>
        <v>1</v>
      </c>
    </row>
    <row r="11" spans="1:15" ht="16.5" thickBot="1" x14ac:dyDescent="0.3">
      <c r="A11" s="32" t="s">
        <v>15</v>
      </c>
      <c r="B11" s="12" t="s">
        <v>101</v>
      </c>
      <c r="C11" s="133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140">
        <f t="shared" si="5"/>
        <v>0</v>
      </c>
      <c r="K11" s="63">
        <f t="shared" si="6"/>
        <v>0</v>
      </c>
      <c r="L11" s="33">
        <v>28</v>
      </c>
      <c r="M11" s="33" t="str">
        <f t="shared" si="1"/>
        <v>672:00:00</v>
      </c>
      <c r="N11" s="34">
        <f t="shared" si="2"/>
        <v>1</v>
      </c>
    </row>
    <row r="12" spans="1:15" ht="16.5" thickBot="1" x14ac:dyDescent="0.3">
      <c r="A12" s="32" t="s">
        <v>17</v>
      </c>
      <c r="B12" s="12" t="s">
        <v>102</v>
      </c>
      <c r="C12" s="133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140">
        <f t="shared" si="5"/>
        <v>0</v>
      </c>
      <c r="K12" s="63">
        <f t="shared" si="6"/>
        <v>0</v>
      </c>
      <c r="L12" s="33">
        <v>28</v>
      </c>
      <c r="M12" s="33" t="str">
        <f t="shared" si="1"/>
        <v>672:00:00</v>
      </c>
      <c r="N12" s="34">
        <f t="shared" si="2"/>
        <v>1</v>
      </c>
    </row>
    <row r="13" spans="1:15" ht="16.5" thickBot="1" x14ac:dyDescent="0.3">
      <c r="A13" s="32" t="s">
        <v>50</v>
      </c>
      <c r="B13" s="12" t="s">
        <v>72</v>
      </c>
      <c r="C13" s="133">
        <v>0</v>
      </c>
      <c r="D13" s="24">
        <f t="shared" si="3"/>
        <v>0</v>
      </c>
      <c r="E13" s="25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140">
        <f t="shared" si="5"/>
        <v>0</v>
      </c>
      <c r="K13" s="63">
        <f t="shared" si="6"/>
        <v>0</v>
      </c>
      <c r="L13" s="33">
        <v>28</v>
      </c>
      <c r="M13" s="33" t="str">
        <f t="shared" si="1"/>
        <v>672:00:00</v>
      </c>
      <c r="N13" s="34">
        <f t="shared" si="2"/>
        <v>1</v>
      </c>
    </row>
    <row r="14" spans="1:15" ht="16.5" thickBot="1" x14ac:dyDescent="0.3">
      <c r="A14" s="32" t="s">
        <v>51</v>
      </c>
      <c r="B14" s="12" t="s">
        <v>73</v>
      </c>
      <c r="C14" s="133">
        <v>0</v>
      </c>
      <c r="D14" s="24">
        <f t="shared" si="3"/>
        <v>0</v>
      </c>
      <c r="E14" s="76">
        <v>0.35416666666666669</v>
      </c>
      <c r="F14" s="24">
        <f t="shared" si="4"/>
        <v>1.2648809523809524E-2</v>
      </c>
      <c r="G14" s="26">
        <v>0</v>
      </c>
      <c r="H14" s="24">
        <f t="shared" si="0"/>
        <v>0</v>
      </c>
      <c r="I14" s="25">
        <v>0</v>
      </c>
      <c r="J14" s="140">
        <f t="shared" si="5"/>
        <v>0</v>
      </c>
      <c r="K14" s="63">
        <f t="shared" si="6"/>
        <v>0.35416666666666669</v>
      </c>
      <c r="L14" s="33">
        <v>28</v>
      </c>
      <c r="M14" s="33" t="str">
        <f t="shared" si="1"/>
        <v>663:30:00</v>
      </c>
      <c r="N14" s="34">
        <f t="shared" si="2"/>
        <v>0.98735119047619047</v>
      </c>
    </row>
    <row r="15" spans="1:15" ht="16.5" thickBot="1" x14ac:dyDescent="0.3">
      <c r="A15" s="32" t="s">
        <v>21</v>
      </c>
      <c r="B15" s="12" t="s">
        <v>74</v>
      </c>
      <c r="C15" s="132">
        <v>0.15625</v>
      </c>
      <c r="D15" s="24">
        <f t="shared" si="3"/>
        <v>5.580357142857143E-3</v>
      </c>
      <c r="E15" s="76">
        <v>0.36736111111111108</v>
      </c>
      <c r="F15" s="24">
        <f t="shared" si="4"/>
        <v>1.3120039682539681E-2</v>
      </c>
      <c r="G15" s="76">
        <v>0.17361111111111113</v>
      </c>
      <c r="H15" s="24">
        <f t="shared" si="0"/>
        <v>6.2003968253968259E-3</v>
      </c>
      <c r="I15" s="25">
        <v>0</v>
      </c>
      <c r="J15" s="140">
        <f t="shared" si="5"/>
        <v>0</v>
      </c>
      <c r="K15" s="63">
        <f t="shared" si="6"/>
        <v>0.69722222222222219</v>
      </c>
      <c r="L15" s="33">
        <v>28</v>
      </c>
      <c r="M15" s="33" t="str">
        <f t="shared" si="1"/>
        <v>655:16:00</v>
      </c>
      <c r="N15" s="34">
        <f t="shared" si="2"/>
        <v>0.97509920634920633</v>
      </c>
    </row>
    <row r="16" spans="1:15" ht="16.5" thickBot="1" x14ac:dyDescent="0.3">
      <c r="A16" s="32" t="s">
        <v>23</v>
      </c>
      <c r="B16" s="12" t="s">
        <v>75</v>
      </c>
      <c r="C16" s="132">
        <v>3.579861111111112</v>
      </c>
      <c r="D16" s="24">
        <f t="shared" si="3"/>
        <v>0.12785218253968259</v>
      </c>
      <c r="E16" s="76">
        <v>1.1805555555555555E-2</v>
      </c>
      <c r="F16" s="24">
        <f t="shared" si="4"/>
        <v>4.2162698412698409E-4</v>
      </c>
      <c r="G16" s="76">
        <v>1.7159722222222218</v>
      </c>
      <c r="H16" s="24">
        <f t="shared" si="0"/>
        <v>6.1284722222222206E-2</v>
      </c>
      <c r="I16" s="76">
        <v>7.6388888888888895E-2</v>
      </c>
      <c r="J16" s="140">
        <f t="shared" si="5"/>
        <v>2.7281746031746035E-3</v>
      </c>
      <c r="K16" s="63">
        <f t="shared" si="6"/>
        <v>5.3840277777777787</v>
      </c>
      <c r="L16" s="33">
        <v>28</v>
      </c>
      <c r="M16" s="33" t="str">
        <f t="shared" si="1"/>
        <v>542:47:00</v>
      </c>
      <c r="N16" s="34">
        <f t="shared" si="2"/>
        <v>0.8077132936507937</v>
      </c>
    </row>
    <row r="17" spans="1:22" ht="16.5" thickBot="1" x14ac:dyDescent="0.3">
      <c r="A17" s="32" t="s">
        <v>25</v>
      </c>
      <c r="B17" s="12" t="s">
        <v>76</v>
      </c>
      <c r="C17" s="132">
        <v>1.5277777777777777E-2</v>
      </c>
      <c r="D17" s="24">
        <f t="shared" si="3"/>
        <v>5.4563492063492065E-4</v>
      </c>
      <c r="E17" s="25">
        <v>0</v>
      </c>
      <c r="F17" s="24">
        <f t="shared" si="4"/>
        <v>0</v>
      </c>
      <c r="G17" s="76">
        <v>7.2916666666666671E-2</v>
      </c>
      <c r="H17" s="24">
        <f t="shared" si="0"/>
        <v>2.604166666666667E-3</v>
      </c>
      <c r="I17" s="76">
        <v>4.1666666666666664E-2</v>
      </c>
      <c r="J17" s="140">
        <f t="shared" si="5"/>
        <v>1.488095238095238E-3</v>
      </c>
      <c r="K17" s="63">
        <f t="shared" si="6"/>
        <v>0.12986111111111112</v>
      </c>
      <c r="L17" s="33">
        <v>28</v>
      </c>
      <c r="M17" s="33" t="str">
        <f t="shared" si="1"/>
        <v>668:53:00</v>
      </c>
      <c r="N17" s="34">
        <f t="shared" si="2"/>
        <v>0.99536210317460316</v>
      </c>
    </row>
    <row r="18" spans="1:22" ht="16.5" thickBot="1" x14ac:dyDescent="0.3">
      <c r="A18" s="32" t="s">
        <v>27</v>
      </c>
      <c r="B18" s="12" t="s">
        <v>77</v>
      </c>
      <c r="C18" s="133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76">
        <v>8.3333333333333329E-2</v>
      </c>
      <c r="J18" s="140">
        <f t="shared" si="5"/>
        <v>2.976190476190476E-3</v>
      </c>
      <c r="K18" s="63">
        <f t="shared" si="6"/>
        <v>8.3333333333333329E-2</v>
      </c>
      <c r="L18" s="33">
        <v>28</v>
      </c>
      <c r="M18" s="33" t="str">
        <f t="shared" si="1"/>
        <v>670:00:00</v>
      </c>
      <c r="N18" s="34">
        <f t="shared" si="2"/>
        <v>0.99702380952380953</v>
      </c>
    </row>
    <row r="19" spans="1:22" ht="16.5" thickBot="1" x14ac:dyDescent="0.3">
      <c r="A19" s="32" t="s">
        <v>30</v>
      </c>
      <c r="B19" s="12" t="s">
        <v>103</v>
      </c>
      <c r="C19" s="132">
        <v>0</v>
      </c>
      <c r="D19" s="24">
        <f t="shared" si="3"/>
        <v>0</v>
      </c>
      <c r="E19" s="25">
        <v>0</v>
      </c>
      <c r="F19" s="24">
        <f t="shared" si="4"/>
        <v>0</v>
      </c>
      <c r="G19" s="76">
        <v>0.11805555555555555</v>
      </c>
      <c r="H19" s="24">
        <f t="shared" si="0"/>
        <v>4.216269841269841E-3</v>
      </c>
      <c r="I19" s="76">
        <v>0</v>
      </c>
      <c r="J19" s="140">
        <f t="shared" si="5"/>
        <v>0</v>
      </c>
      <c r="K19" s="63">
        <f t="shared" si="6"/>
        <v>0.11805555555555555</v>
      </c>
      <c r="L19" s="33">
        <v>28</v>
      </c>
      <c r="M19" s="33" t="str">
        <f t="shared" si="1"/>
        <v>669:10:00</v>
      </c>
      <c r="N19" s="34">
        <f t="shared" si="2"/>
        <v>0.99578373015873012</v>
      </c>
    </row>
    <row r="20" spans="1:22" ht="16.5" thickBot="1" x14ac:dyDescent="0.3">
      <c r="A20" s="32" t="s">
        <v>32</v>
      </c>
      <c r="B20" s="12" t="s">
        <v>78</v>
      </c>
      <c r="C20" s="132">
        <v>7.6388888888888886E-3</v>
      </c>
      <c r="D20" s="24">
        <f t="shared" si="3"/>
        <v>2.7281746031746032E-4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25">
        <v>0</v>
      </c>
      <c r="J20" s="140">
        <f t="shared" si="5"/>
        <v>0</v>
      </c>
      <c r="K20" s="63">
        <f t="shared" si="6"/>
        <v>7.6388888888888886E-3</v>
      </c>
      <c r="L20" s="33">
        <v>28</v>
      </c>
      <c r="M20" s="33" t="str">
        <f t="shared" si="1"/>
        <v>671:49:00</v>
      </c>
      <c r="N20" s="34">
        <f t="shared" si="2"/>
        <v>0.99972718253968262</v>
      </c>
    </row>
    <row r="21" spans="1:22" ht="16.5" thickBot="1" x14ac:dyDescent="0.3">
      <c r="A21" s="32" t="s">
        <v>34</v>
      </c>
      <c r="B21" s="12" t="s">
        <v>79</v>
      </c>
      <c r="C21" s="132">
        <v>3.4027777777777775E-2</v>
      </c>
      <c r="D21" s="24">
        <f t="shared" si="3"/>
        <v>1.2152777777777776E-3</v>
      </c>
      <c r="E21" s="25">
        <v>0</v>
      </c>
      <c r="F21" s="24">
        <f t="shared" si="4"/>
        <v>0</v>
      </c>
      <c r="G21" s="76">
        <v>0</v>
      </c>
      <c r="H21" s="24">
        <f t="shared" si="0"/>
        <v>0</v>
      </c>
      <c r="I21" s="76">
        <v>0</v>
      </c>
      <c r="J21" s="140">
        <f t="shared" si="5"/>
        <v>0</v>
      </c>
      <c r="K21" s="63">
        <f t="shared" si="6"/>
        <v>3.4027777777777775E-2</v>
      </c>
      <c r="L21" s="33">
        <v>28</v>
      </c>
      <c r="M21" s="33" t="str">
        <f t="shared" si="1"/>
        <v>671:11:00</v>
      </c>
      <c r="N21" s="34">
        <f t="shared" si="2"/>
        <v>0.99878472222222214</v>
      </c>
    </row>
    <row r="22" spans="1:22" ht="16.5" thickBot="1" x14ac:dyDescent="0.3">
      <c r="A22" s="32" t="s">
        <v>36</v>
      </c>
      <c r="B22" s="12" t="s">
        <v>80</v>
      </c>
      <c r="C22" s="133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140">
        <f t="shared" si="5"/>
        <v>0</v>
      </c>
      <c r="K22" s="63">
        <f t="shared" si="6"/>
        <v>0</v>
      </c>
      <c r="L22" s="33">
        <v>28</v>
      </c>
      <c r="M22" s="33" t="str">
        <f t="shared" si="1"/>
        <v>672:00:00</v>
      </c>
      <c r="N22" s="34">
        <f t="shared" si="2"/>
        <v>1</v>
      </c>
    </row>
    <row r="23" spans="1:22" ht="16.5" thickBot="1" x14ac:dyDescent="0.3">
      <c r="A23" s="32" t="s">
        <v>38</v>
      </c>
      <c r="B23" s="12" t="s">
        <v>81</v>
      </c>
      <c r="C23" s="133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140">
        <f t="shared" si="5"/>
        <v>0</v>
      </c>
      <c r="K23" s="63">
        <f t="shared" si="6"/>
        <v>0</v>
      </c>
      <c r="L23" s="33">
        <v>28</v>
      </c>
      <c r="M23" s="33" t="str">
        <f t="shared" si="1"/>
        <v>672:00:00</v>
      </c>
      <c r="N23" s="34">
        <f t="shared" si="2"/>
        <v>1</v>
      </c>
    </row>
    <row r="24" spans="1:22" ht="16.5" customHeight="1" thickBot="1" x14ac:dyDescent="0.3">
      <c r="A24" s="32" t="s">
        <v>40</v>
      </c>
      <c r="B24" s="12" t="s">
        <v>82</v>
      </c>
      <c r="C24" s="134">
        <v>0</v>
      </c>
      <c r="D24" s="141">
        <f t="shared" si="3"/>
        <v>0</v>
      </c>
      <c r="E24" s="136">
        <v>0</v>
      </c>
      <c r="F24" s="141">
        <f t="shared" si="4"/>
        <v>0</v>
      </c>
      <c r="G24" s="142">
        <v>0</v>
      </c>
      <c r="H24" s="141">
        <f t="shared" si="0"/>
        <v>0</v>
      </c>
      <c r="I24" s="136">
        <v>0</v>
      </c>
      <c r="J24" s="143">
        <f t="shared" si="5"/>
        <v>0</v>
      </c>
      <c r="K24" s="63">
        <f t="shared" si="6"/>
        <v>0</v>
      </c>
      <c r="L24" s="33">
        <v>28</v>
      </c>
      <c r="M24" s="33" t="str">
        <f t="shared" si="1"/>
        <v>672:00:00</v>
      </c>
      <c r="N24" s="34">
        <f t="shared" si="2"/>
        <v>1</v>
      </c>
    </row>
    <row r="25" spans="1:22" ht="16.5" customHeight="1" x14ac:dyDescent="0.25">
      <c r="A25" s="32" t="s">
        <v>42</v>
      </c>
      <c r="B25" s="35"/>
      <c r="C25" s="65">
        <f>SUM(C3:C24)</f>
        <v>5.9861111111111116</v>
      </c>
      <c r="D25" s="66">
        <f>SUM(C25/L25)</f>
        <v>9.7177128427128438E-3</v>
      </c>
      <c r="E25" s="65">
        <f>SUM(E3:E24)</f>
        <v>0.9277777777777777</v>
      </c>
      <c r="F25" s="66">
        <f>SUM(E25/L25)</f>
        <v>1.5061327561327561E-3</v>
      </c>
      <c r="G25" s="65">
        <f>SUM(G3:G24)</f>
        <v>4.7465277777777777</v>
      </c>
      <c r="H25" s="66">
        <f t="shared" ref="H25" si="7">SUM(G25/L25)</f>
        <v>7.7054022366522361E-3</v>
      </c>
      <c r="I25" s="65">
        <f>SUM(I3:I24)</f>
        <v>1.2090277777777776</v>
      </c>
      <c r="J25" s="66">
        <f>SUM(I25/L25)</f>
        <v>1.9627074314574311E-3</v>
      </c>
      <c r="K25" s="33">
        <f t="shared" si="6"/>
        <v>12.869444444444444</v>
      </c>
      <c r="L25" s="33">
        <f>SUM(L3:L24)</f>
        <v>616</v>
      </c>
      <c r="M25" s="33">
        <f xml:space="preserve"> SUM(L25-K25)</f>
        <v>603.13055555555559</v>
      </c>
      <c r="N25" s="47">
        <f t="shared" si="2"/>
        <v>0.9791080447330448</v>
      </c>
    </row>
    <row r="26" spans="1:22" x14ac:dyDescent="0.2">
      <c r="M26" s="3"/>
      <c r="N26" s="3"/>
      <c r="V26" t="s">
        <v>104</v>
      </c>
    </row>
    <row r="27" spans="1:22" x14ac:dyDescent="0.2">
      <c r="L27" s="51"/>
    </row>
    <row r="28" spans="1:22" x14ac:dyDescent="0.2">
      <c r="L28" s="52" t="s">
        <v>83</v>
      </c>
    </row>
    <row r="30" spans="1:22" x14ac:dyDescent="0.2">
      <c r="C30" s="53" t="s">
        <v>85</v>
      </c>
    </row>
    <row r="31" spans="1:22" ht="15.75" x14ac:dyDescent="0.25">
      <c r="A31" s="32" t="s">
        <v>27</v>
      </c>
      <c r="B31" s="54" t="s">
        <v>84</v>
      </c>
      <c r="C31" s="67">
        <v>3.6701388888888888</v>
      </c>
      <c r="D31" s="24">
        <f>SUM(C31/L31)</f>
        <v>0.1310763888888889</v>
      </c>
      <c r="E31" s="67">
        <v>0.16666666666666666</v>
      </c>
      <c r="F31" s="24">
        <f>SUM(E31/L31)</f>
        <v>5.9523809523809521E-3</v>
      </c>
      <c r="G31" s="76">
        <v>0</v>
      </c>
      <c r="H31" s="24">
        <f>SUM(G31/L31)</f>
        <v>0</v>
      </c>
      <c r="I31" s="67">
        <v>0.27083333333333337</v>
      </c>
      <c r="J31" s="24">
        <f>SUM(I31/L31)</f>
        <v>9.6726190476190497E-3</v>
      </c>
      <c r="K31" s="33">
        <f>SUM(C31+E31+G31+I31)</f>
        <v>4.1076388888888884</v>
      </c>
      <c r="L31" s="33">
        <v>28</v>
      </c>
      <c r="M31" s="33">
        <f>L31-K31</f>
        <v>23.892361111111111</v>
      </c>
      <c r="N31" s="34">
        <f>SUM(M31/L31)</f>
        <v>0.85329861111111105</v>
      </c>
    </row>
    <row r="34" spans="13:13" ht="13.5" thickBot="1" x14ac:dyDescent="0.25"/>
    <row r="35" spans="13:13" ht="13.5" thickBot="1" x14ac:dyDescent="0.25">
      <c r="M35" s="7"/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1" sqref="I31"/>
    </sheetView>
  </sheetViews>
  <sheetFormatPr defaultRowHeight="12.75" x14ac:dyDescent="0.2"/>
  <cols>
    <col min="1" max="1" width="21.7109375" customWidth="1"/>
    <col min="2" max="2" width="8.42578125" customWidth="1"/>
    <col min="3" max="3" width="11.4257812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4.42578125" customWidth="1"/>
    <col min="13" max="13" width="17.7109375" customWidth="1"/>
    <col min="14" max="14" width="10.7109375" customWidth="1"/>
  </cols>
  <sheetData>
    <row r="1" spans="1:14" ht="50.1" customHeight="1" x14ac:dyDescent="0.25">
      <c r="A1" s="145" t="s">
        <v>96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14" ht="16.5" customHeight="1" thickBot="1" x14ac:dyDescent="0.3">
      <c r="A3" s="32" t="s">
        <v>0</v>
      </c>
      <c r="B3" s="12" t="s">
        <v>67</v>
      </c>
      <c r="C3" s="67">
        <v>3.7229166666666669</v>
      </c>
      <c r="D3" s="24">
        <f>SUM(C3/L3)</f>
        <v>0.12009408602150538</v>
      </c>
      <c r="E3" s="25">
        <v>0</v>
      </c>
      <c r="F3" s="24">
        <f>SUM(E3/L3)</f>
        <v>0</v>
      </c>
      <c r="G3" s="67">
        <v>3.8215277777777774</v>
      </c>
      <c r="H3" s="24">
        <f t="shared" ref="H3:H24" si="0">SUM(G3/L3)</f>
        <v>0.12327508960573476</v>
      </c>
      <c r="I3" s="76">
        <v>0</v>
      </c>
      <c r="J3" s="24">
        <f>SUM(I3/L3)</f>
        <v>0</v>
      </c>
      <c r="K3" s="33">
        <f>SUM(C3+E3+G3+I3)</f>
        <v>7.5444444444444443</v>
      </c>
      <c r="L3" s="33">
        <v>31</v>
      </c>
      <c r="M3" s="33" t="str">
        <f t="shared" ref="M3:M24" si="1" xml:space="preserve"> TEXT(L3-K3, "[H]:MM:SS")</f>
        <v>562:56:00</v>
      </c>
      <c r="N3" s="34">
        <f t="shared" ref="N3:N25" si="2">SUM(M3/L3)</f>
        <v>0.75663082437275975</v>
      </c>
    </row>
    <row r="4" spans="1:14" ht="16.5" thickBot="1" x14ac:dyDescent="0.3">
      <c r="A4" s="32" t="s">
        <v>2</v>
      </c>
      <c r="B4" s="12" t="s">
        <v>98</v>
      </c>
      <c r="C4" s="67">
        <v>8.3333333333333329E-2</v>
      </c>
      <c r="D4" s="24">
        <f t="shared" ref="D4:D24" si="3">SUM(C4/L4)</f>
        <v>2.6881720430107525E-3</v>
      </c>
      <c r="E4" s="25">
        <v>0</v>
      </c>
      <c r="F4" s="24">
        <f t="shared" ref="F4:F24" si="4">SUM(E4/L4)</f>
        <v>0</v>
      </c>
      <c r="G4" s="67">
        <v>3.9583333333333331E-2</v>
      </c>
      <c r="H4" s="24">
        <f t="shared" si="0"/>
        <v>1.2768817204301074E-3</v>
      </c>
      <c r="I4" s="67">
        <v>6.25E-2</v>
      </c>
      <c r="J4" s="24">
        <f t="shared" ref="J4:J24" si="5">SUM(I4/L4)</f>
        <v>2.0161290322580645E-3</v>
      </c>
      <c r="K4" s="33">
        <f t="shared" ref="K4:K25" si="6">SUM(C4+E4+G4+I4)</f>
        <v>0.18541666666666667</v>
      </c>
      <c r="L4" s="33">
        <v>31</v>
      </c>
      <c r="M4" s="33" t="str">
        <f t="shared" si="1"/>
        <v>739:33:00</v>
      </c>
      <c r="N4" s="34">
        <f t="shared" si="2"/>
        <v>0.99401881720430096</v>
      </c>
    </row>
    <row r="5" spans="1:14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67">
        <v>1.0416666666666666E-2</v>
      </c>
      <c r="J5" s="24">
        <f t="shared" si="5"/>
        <v>3.3602150537634406E-4</v>
      </c>
      <c r="K5" s="33">
        <f t="shared" si="6"/>
        <v>1.0416666666666666E-2</v>
      </c>
      <c r="L5" s="33">
        <v>31</v>
      </c>
      <c r="M5" s="33" t="str">
        <f t="shared" si="1"/>
        <v>743:45:00</v>
      </c>
      <c r="N5" s="34">
        <f t="shared" si="2"/>
        <v>0.99966397849462363</v>
      </c>
    </row>
    <row r="6" spans="1:14" ht="16.5" thickBot="1" x14ac:dyDescent="0.3">
      <c r="A6" s="32" t="s">
        <v>5</v>
      </c>
      <c r="B6" s="12" t="s">
        <v>99</v>
      </c>
      <c r="C6" s="76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67">
        <v>1.0416666666666666E-2</v>
      </c>
      <c r="J6" s="24">
        <f t="shared" si="5"/>
        <v>3.3602150537634406E-4</v>
      </c>
      <c r="K6" s="33">
        <f t="shared" si="6"/>
        <v>1.0416666666666666E-2</v>
      </c>
      <c r="L6" s="33">
        <v>31</v>
      </c>
      <c r="M6" s="33" t="str">
        <f t="shared" si="1"/>
        <v>743:45:00</v>
      </c>
      <c r="N6" s="34">
        <f t="shared" si="2"/>
        <v>0.99966397849462363</v>
      </c>
    </row>
    <row r="7" spans="1:14" ht="16.5" thickBot="1" x14ac:dyDescent="0.3">
      <c r="A7" s="32" t="s">
        <v>7</v>
      </c>
      <c r="B7" s="12" t="s">
        <v>100</v>
      </c>
      <c r="C7" s="67">
        <v>5.9722222222222225E-2</v>
      </c>
      <c r="D7" s="24">
        <f t="shared" si="3"/>
        <v>1.9265232974910395E-3</v>
      </c>
      <c r="E7" s="76">
        <v>0</v>
      </c>
      <c r="F7" s="24">
        <f t="shared" si="4"/>
        <v>0</v>
      </c>
      <c r="G7" s="67">
        <v>1.0916666666666668</v>
      </c>
      <c r="H7" s="24">
        <f t="shared" si="0"/>
        <v>3.5215053763440862E-2</v>
      </c>
      <c r="I7" s="67">
        <v>4.1666666666666664E-2</v>
      </c>
      <c r="J7" s="24">
        <f t="shared" si="5"/>
        <v>1.3440860215053762E-3</v>
      </c>
      <c r="K7" s="33">
        <f t="shared" si="6"/>
        <v>1.1930555555555558</v>
      </c>
      <c r="L7" s="33">
        <v>31</v>
      </c>
      <c r="M7" s="33" t="str">
        <f t="shared" si="1"/>
        <v>715:22:00</v>
      </c>
      <c r="N7" s="34">
        <f t="shared" si="2"/>
        <v>0.96151433691756272</v>
      </c>
    </row>
    <row r="8" spans="1:14" ht="16.5" thickBot="1" x14ac:dyDescent="0.3">
      <c r="A8" s="32" t="s">
        <v>9</v>
      </c>
      <c r="B8" s="12" t="s">
        <v>69</v>
      </c>
      <c r="C8" s="25">
        <v>0</v>
      </c>
      <c r="D8" s="24">
        <f t="shared" si="3"/>
        <v>0</v>
      </c>
      <c r="E8" s="25">
        <v>0</v>
      </c>
      <c r="F8" s="24">
        <f t="shared" si="4"/>
        <v>0</v>
      </c>
      <c r="G8" s="76">
        <v>0</v>
      </c>
      <c r="H8" s="24">
        <f t="shared" si="0"/>
        <v>0</v>
      </c>
      <c r="I8" s="25">
        <v>0</v>
      </c>
      <c r="J8" s="24">
        <f t="shared" si="5"/>
        <v>0</v>
      </c>
      <c r="K8" s="33">
        <f t="shared" si="6"/>
        <v>0</v>
      </c>
      <c r="L8" s="33">
        <v>31</v>
      </c>
      <c r="M8" s="33" t="str">
        <f t="shared" si="1"/>
        <v>744:00:00</v>
      </c>
      <c r="N8" s="34">
        <f t="shared" si="2"/>
        <v>1</v>
      </c>
    </row>
    <row r="9" spans="1:14" ht="16.5" thickBot="1" x14ac:dyDescent="0.3">
      <c r="A9" s="32" t="s">
        <v>11</v>
      </c>
      <c r="B9" s="12" t="s">
        <v>70</v>
      </c>
      <c r="C9" s="67">
        <v>5.5555555555555552E-2</v>
      </c>
      <c r="D9" s="24">
        <f t="shared" si="3"/>
        <v>1.7921146953405018E-3</v>
      </c>
      <c r="E9" s="25">
        <v>0</v>
      </c>
      <c r="F9" s="24">
        <f t="shared" si="4"/>
        <v>0</v>
      </c>
      <c r="G9" s="67">
        <v>0.34027777777777779</v>
      </c>
      <c r="H9" s="24">
        <f t="shared" si="0"/>
        <v>1.0976702508960575E-2</v>
      </c>
      <c r="I9" s="67">
        <v>1.8749999999999999E-2</v>
      </c>
      <c r="J9" s="24">
        <f t="shared" si="5"/>
        <v>6.0483870967741938E-4</v>
      </c>
      <c r="K9" s="33">
        <f t="shared" si="6"/>
        <v>0.41458333333333336</v>
      </c>
      <c r="L9" s="33">
        <v>31</v>
      </c>
      <c r="M9" s="33" t="str">
        <f t="shared" si="1"/>
        <v>734:03:00</v>
      </c>
      <c r="N9" s="34">
        <f t="shared" si="2"/>
        <v>0.98662634408602146</v>
      </c>
    </row>
    <row r="10" spans="1:14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25">
        <v>0</v>
      </c>
      <c r="F11" s="24">
        <f t="shared" si="4"/>
        <v>0</v>
      </c>
      <c r="G11" s="67">
        <v>7.6388888888888895E-2</v>
      </c>
      <c r="H11" s="24">
        <f t="shared" si="0"/>
        <v>2.4641577060931902E-3</v>
      </c>
      <c r="I11" s="25">
        <v>0</v>
      </c>
      <c r="J11" s="24">
        <f t="shared" si="5"/>
        <v>0</v>
      </c>
      <c r="K11" s="33">
        <f t="shared" si="6"/>
        <v>7.6388888888888895E-2</v>
      </c>
      <c r="L11" s="33">
        <v>31</v>
      </c>
      <c r="M11" s="33" t="str">
        <f t="shared" si="1"/>
        <v>742:10:00</v>
      </c>
      <c r="N11" s="34">
        <f t="shared" si="2"/>
        <v>0.99753584229390679</v>
      </c>
    </row>
    <row r="12" spans="1:14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67">
        <v>0.26666666666666666</v>
      </c>
      <c r="H12" s="24">
        <f t="shared" si="0"/>
        <v>8.6021505376344086E-3</v>
      </c>
      <c r="I12" s="25">
        <v>0</v>
      </c>
      <c r="J12" s="24">
        <f t="shared" si="5"/>
        <v>0</v>
      </c>
      <c r="K12" s="33">
        <f t="shared" si="6"/>
        <v>0.26666666666666666</v>
      </c>
      <c r="L12" s="33">
        <v>31</v>
      </c>
      <c r="M12" s="33" t="str">
        <f t="shared" si="1"/>
        <v>737:36:00</v>
      </c>
      <c r="N12" s="34">
        <f t="shared" si="2"/>
        <v>0.99139784946236564</v>
      </c>
    </row>
    <row r="13" spans="1:14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3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5">
        <v>0</v>
      </c>
      <c r="D14" s="24">
        <f t="shared" si="3"/>
        <v>0</v>
      </c>
      <c r="E14" s="25">
        <v>0</v>
      </c>
      <c r="F14" s="24">
        <f t="shared" si="4"/>
        <v>0</v>
      </c>
      <c r="G14" s="26">
        <v>0</v>
      </c>
      <c r="H14" s="24">
        <f t="shared" si="0"/>
        <v>0</v>
      </c>
      <c r="I14" s="67">
        <v>8.6805555555555552E-2</v>
      </c>
      <c r="J14" s="24">
        <f t="shared" si="5"/>
        <v>2.800179211469534E-3</v>
      </c>
      <c r="K14" s="33">
        <f t="shared" si="6"/>
        <v>8.6805555555555552E-2</v>
      </c>
      <c r="L14" s="33">
        <v>31</v>
      </c>
      <c r="M14" s="33" t="str">
        <f t="shared" si="1"/>
        <v>741:55:00</v>
      </c>
      <c r="N14" s="34">
        <f t="shared" si="2"/>
        <v>0.99719982078853042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67">
        <v>0.16458333333333333</v>
      </c>
      <c r="H15" s="24">
        <f t="shared" si="0"/>
        <v>5.3091397849462365E-3</v>
      </c>
      <c r="I15" s="25">
        <v>0</v>
      </c>
      <c r="J15" s="24">
        <f t="shared" si="5"/>
        <v>0</v>
      </c>
      <c r="K15" s="33">
        <f t="shared" si="6"/>
        <v>0.16458333333333333</v>
      </c>
      <c r="L15" s="33">
        <v>31</v>
      </c>
      <c r="M15" s="33" t="str">
        <f t="shared" si="1"/>
        <v>740:03:00</v>
      </c>
      <c r="N15" s="34">
        <f t="shared" si="2"/>
        <v>0.99469086021505371</v>
      </c>
    </row>
    <row r="16" spans="1:14" ht="16.5" thickBot="1" x14ac:dyDescent="0.3">
      <c r="A16" s="32" t="s">
        <v>23</v>
      </c>
      <c r="B16" s="12" t="s">
        <v>75</v>
      </c>
      <c r="C16" s="67">
        <v>3.5881944444444449</v>
      </c>
      <c r="D16" s="24">
        <f t="shared" si="3"/>
        <v>0.11574820788530467</v>
      </c>
      <c r="E16" s="25">
        <v>0</v>
      </c>
      <c r="F16" s="24">
        <f t="shared" si="4"/>
        <v>0</v>
      </c>
      <c r="G16" s="67">
        <v>2.0888888888888895</v>
      </c>
      <c r="H16" s="24">
        <f t="shared" si="0"/>
        <v>6.738351254480289E-2</v>
      </c>
      <c r="I16" s="67">
        <v>0.3888888888888889</v>
      </c>
      <c r="J16" s="24">
        <f t="shared" si="5"/>
        <v>1.2544802867383513E-2</v>
      </c>
      <c r="K16" s="33">
        <f t="shared" si="6"/>
        <v>6.0659722222222232</v>
      </c>
      <c r="L16" s="33">
        <v>31</v>
      </c>
      <c r="M16" s="33" t="str">
        <f t="shared" si="1"/>
        <v>598:25:00</v>
      </c>
      <c r="N16" s="34">
        <f t="shared" si="2"/>
        <v>0.80432347670250892</v>
      </c>
    </row>
    <row r="17" spans="1:14" ht="16.5" thickBot="1" x14ac:dyDescent="0.3">
      <c r="A17" s="32" t="s">
        <v>25</v>
      </c>
      <c r="B17" s="12" t="s">
        <v>76</v>
      </c>
      <c r="C17" s="67">
        <v>0.15625</v>
      </c>
      <c r="D17" s="24">
        <f t="shared" si="3"/>
        <v>5.0403225806451612E-3</v>
      </c>
      <c r="E17" s="25">
        <v>0</v>
      </c>
      <c r="F17" s="24">
        <f t="shared" si="4"/>
        <v>0</v>
      </c>
      <c r="G17" s="67">
        <v>3.3333333333333333E-2</v>
      </c>
      <c r="H17" s="24">
        <f t="shared" si="0"/>
        <v>1.0752688172043011E-3</v>
      </c>
      <c r="I17" s="76">
        <v>0</v>
      </c>
      <c r="J17" s="24">
        <f t="shared" si="5"/>
        <v>0</v>
      </c>
      <c r="K17" s="33">
        <f t="shared" si="6"/>
        <v>0.18958333333333333</v>
      </c>
      <c r="L17" s="33">
        <v>31</v>
      </c>
      <c r="M17" s="33" t="str">
        <f t="shared" si="1"/>
        <v>739:27:00</v>
      </c>
      <c r="N17" s="34">
        <f t="shared" si="2"/>
        <v>0.99388440860215055</v>
      </c>
    </row>
    <row r="18" spans="1:14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67">
        <v>1.5277777777777777E-2</v>
      </c>
      <c r="D19" s="24">
        <f t="shared" si="3"/>
        <v>4.9283154121863794E-4</v>
      </c>
      <c r="E19" s="25">
        <v>0</v>
      </c>
      <c r="F19" s="24">
        <f t="shared" si="4"/>
        <v>0</v>
      </c>
      <c r="G19" s="67">
        <v>0.24652777777777779</v>
      </c>
      <c r="H19" s="24">
        <f t="shared" si="0"/>
        <v>7.9525089605734772E-3</v>
      </c>
      <c r="I19" s="76">
        <v>0</v>
      </c>
      <c r="J19" s="24">
        <f t="shared" si="5"/>
        <v>0</v>
      </c>
      <c r="K19" s="33">
        <f t="shared" si="6"/>
        <v>0.26180555555555557</v>
      </c>
      <c r="L19" s="33">
        <v>31</v>
      </c>
      <c r="M19" s="33" t="str">
        <f t="shared" si="1"/>
        <v>737:43:00</v>
      </c>
      <c r="N19" s="34">
        <f t="shared" si="2"/>
        <v>0.99155465949820798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67">
        <v>3.8194444444444441E-2</v>
      </c>
      <c r="H20" s="24">
        <f t="shared" si="0"/>
        <v>1.2320788530465949E-3</v>
      </c>
      <c r="I20" s="67">
        <v>6.3194444444444442E-2</v>
      </c>
      <c r="J20" s="24">
        <f t="shared" si="5"/>
        <v>2.0385304659498206E-3</v>
      </c>
      <c r="K20" s="33">
        <f t="shared" si="6"/>
        <v>0.10138888888888889</v>
      </c>
      <c r="L20" s="33">
        <v>31</v>
      </c>
      <c r="M20" s="33" t="str">
        <f t="shared" si="1"/>
        <v>741:34:00</v>
      </c>
      <c r="N20" s="34">
        <f t="shared" si="2"/>
        <v>0.99672939068100364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67">
        <v>2.9166666666666664E-2</v>
      </c>
      <c r="J21" s="24">
        <f t="shared" si="5"/>
        <v>9.4086021505376339E-4</v>
      </c>
      <c r="K21" s="33">
        <f t="shared" si="6"/>
        <v>2.9166666666666664E-2</v>
      </c>
      <c r="L21" s="33">
        <v>31</v>
      </c>
      <c r="M21" s="33" t="str">
        <f t="shared" si="1"/>
        <v>743:18:00</v>
      </c>
      <c r="N21" s="34">
        <f t="shared" si="2"/>
        <v>0.9990591397849462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7.6812500000000004</v>
      </c>
      <c r="D25" s="66">
        <f>SUM(C25/L25)</f>
        <v>1.126282991202346E-2</v>
      </c>
      <c r="E25" s="65">
        <f>SUM(E3:E24)</f>
        <v>0</v>
      </c>
      <c r="F25" s="66">
        <f>SUM(E25/L25)</f>
        <v>0</v>
      </c>
      <c r="G25" s="65">
        <f>SUM(G3:G24)</f>
        <v>8.2076388888888907</v>
      </c>
      <c r="H25" s="66">
        <f t="shared" ref="H25" si="7">SUM(G25/L25)</f>
        <v>1.2034661127403066E-2</v>
      </c>
      <c r="I25" s="65">
        <f>SUM(I3:I24)</f>
        <v>0.71180555555555558</v>
      </c>
      <c r="J25" s="66">
        <f>SUM(I25/L25)</f>
        <v>1.0437031606386445E-3</v>
      </c>
      <c r="K25" s="33">
        <f t="shared" si="6"/>
        <v>16.600694444444446</v>
      </c>
      <c r="L25" s="33">
        <f>SUM(L3:L24)</f>
        <v>682</v>
      </c>
      <c r="M25" s="33">
        <f xml:space="preserve"> SUM(L25-K25)</f>
        <v>665.39930555555554</v>
      </c>
      <c r="N25" s="47">
        <f t="shared" si="2"/>
        <v>0.9756588057999348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3.813194444444445</v>
      </c>
      <c r="D31" s="24">
        <f>SUM(C31/L31)</f>
        <v>0.12300627240143371</v>
      </c>
      <c r="E31" s="26">
        <v>0</v>
      </c>
      <c r="F31" s="24">
        <f>SUM(E31/L31)</f>
        <v>0</v>
      </c>
      <c r="G31" s="67">
        <v>8.3333333333333332E-3</v>
      </c>
      <c r="H31" s="24">
        <f>SUM(G31/L31)</f>
        <v>2.6881720430107527E-4</v>
      </c>
      <c r="I31" s="67">
        <v>0.48819444444444449</v>
      </c>
      <c r="J31" s="24">
        <f>SUM(I31/L31)</f>
        <v>1.574820788530466E-2</v>
      </c>
      <c r="K31" s="33">
        <f>SUM(C31+E31+G31+I31)</f>
        <v>4.3097222222222227</v>
      </c>
      <c r="L31" s="33">
        <v>31</v>
      </c>
      <c r="M31" s="33">
        <f>L31-K31</f>
        <v>26.690277777777776</v>
      </c>
      <c r="N31" s="34">
        <f>SUM(M31/L31)</f>
        <v>0.86097670250896052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50" workbookViewId="0">
      <selection activeCell="I29" sqref="I29"/>
    </sheetView>
  </sheetViews>
  <sheetFormatPr defaultRowHeight="12.75" x14ac:dyDescent="0.2"/>
  <cols>
    <col min="1" max="1" width="27.28515625" customWidth="1"/>
    <col min="3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">
      <c r="A1" s="38"/>
      <c r="B1" s="38"/>
      <c r="C1" s="39" t="s">
        <v>54</v>
      </c>
      <c r="D1" s="39" t="s">
        <v>55</v>
      </c>
      <c r="E1" s="39" t="s">
        <v>56</v>
      </c>
      <c r="F1" s="39" t="s">
        <v>57</v>
      </c>
      <c r="G1" s="39" t="s">
        <v>58</v>
      </c>
      <c r="H1" s="39" t="s">
        <v>59</v>
      </c>
      <c r="I1" s="39" t="s">
        <v>60</v>
      </c>
      <c r="J1" s="39" t="s">
        <v>61</v>
      </c>
      <c r="K1" s="39" t="s">
        <v>62</v>
      </c>
      <c r="L1" s="39" t="s">
        <v>63</v>
      </c>
      <c r="M1" s="39" t="s">
        <v>64</v>
      </c>
      <c r="N1" s="39" t="s">
        <v>65</v>
      </c>
      <c r="O1" s="160" t="s">
        <v>52</v>
      </c>
      <c r="P1" s="38"/>
      <c r="Q1" s="40" t="s">
        <v>53</v>
      </c>
      <c r="R1" s="38"/>
    </row>
    <row r="2" spans="1:18" ht="16.5" customHeight="1" x14ac:dyDescent="0.2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60"/>
      <c r="P2" s="38"/>
      <c r="Q2" s="38"/>
      <c r="R2" s="38"/>
    </row>
    <row r="3" spans="1:18" ht="16.5" customHeight="1" x14ac:dyDescent="0.25">
      <c r="A3" s="32" t="s">
        <v>0</v>
      </c>
      <c r="B3" s="32" t="s">
        <v>1</v>
      </c>
      <c r="C3" s="25">
        <f>(APR!K3)</f>
        <v>4.3972222222222221</v>
      </c>
      <c r="D3" s="41">
        <f>(MAY!K3)</f>
        <v>4.6145833333333321</v>
      </c>
      <c r="E3" s="41">
        <f>(JUN!K3)</f>
        <v>4.0368055555555564</v>
      </c>
      <c r="F3" s="25">
        <f>(JUL!K3)</f>
        <v>11.00138888888889</v>
      </c>
      <c r="G3" s="41">
        <f>(AUG!K3)</f>
        <v>5.3270833333333325</v>
      </c>
      <c r="H3" s="25">
        <f>(SEP!K3)</f>
        <v>4.1104166666666666</v>
      </c>
      <c r="I3" s="42">
        <f>(OCT!K3)</f>
        <v>6.4826388888888884</v>
      </c>
      <c r="J3" s="41">
        <f>(NOV!K3)</f>
        <v>7.5451388888888884</v>
      </c>
      <c r="K3" s="41">
        <f>(DEC!K3)</f>
        <v>5.7395833333333339</v>
      </c>
      <c r="L3" s="41">
        <f>(JAN!K3)</f>
        <v>2.9152777777777779</v>
      </c>
      <c r="M3" s="41">
        <f>(FEB!K3)</f>
        <v>3.5652777777777773</v>
      </c>
      <c r="N3" s="41">
        <f>(MAR!K3)</f>
        <v>7.5444444444444443</v>
      </c>
      <c r="O3" s="41">
        <f>SUM(C3:N3)</f>
        <v>67.279861111111103</v>
      </c>
      <c r="P3" s="41">
        <v>365</v>
      </c>
      <c r="Q3" s="25" t="str">
        <f xml:space="preserve"> TEXT(P3-O3, "[H]:MM:SS")</f>
        <v>7145:17:00</v>
      </c>
      <c r="R3" s="43">
        <f t="shared" ref="R3:R26" si="0">SUM(Q3/P3)</f>
        <v>0.81567161339421623</v>
      </c>
    </row>
    <row r="4" spans="1:18" ht="15.75" x14ac:dyDescent="0.25">
      <c r="A4" s="32" t="s">
        <v>2</v>
      </c>
      <c r="B4" s="32" t="s">
        <v>3</v>
      </c>
      <c r="C4" s="25">
        <f>(APR!K4)</f>
        <v>0.76249999999999996</v>
      </c>
      <c r="D4" s="41">
        <f>(MAY!K4)</f>
        <v>0.43333333333333329</v>
      </c>
      <c r="E4" s="41">
        <f>(JUN!K4)</f>
        <v>0.22291666666666668</v>
      </c>
      <c r="F4" s="25">
        <f>(JUL!K4)</f>
        <v>0.25555555555555554</v>
      </c>
      <c r="G4" s="41">
        <f>(AUG!K4)</f>
        <v>1.84375</v>
      </c>
      <c r="H4" s="25">
        <f>(SEP!K4)</f>
        <v>0.16666666666666666</v>
      </c>
      <c r="I4" s="42">
        <f>(OCT!K4)</f>
        <v>0.15694444444444444</v>
      </c>
      <c r="J4" s="41">
        <f>(NOV!K4)</f>
        <v>0.72638888888888886</v>
      </c>
      <c r="K4" s="41">
        <f>(DEC!K4)</f>
        <v>0</v>
      </c>
      <c r="L4" s="41">
        <f>(JAN!K4)</f>
        <v>0</v>
      </c>
      <c r="M4" s="41">
        <f>(FEB!K4)</f>
        <v>0.74027777777777781</v>
      </c>
      <c r="N4" s="41">
        <f>(MAR!K4)</f>
        <v>0.18541666666666667</v>
      </c>
      <c r="O4" s="41">
        <f t="shared" ref="O4:O25" si="1">SUM(C4:N4)</f>
        <v>5.4937500000000004</v>
      </c>
      <c r="P4" s="41">
        <v>365</v>
      </c>
      <c r="Q4" s="25" t="str">
        <f t="shared" ref="Q4:Q25" si="2" xml:space="preserve"> TEXT(P4-O4, "[H]:MM:SS")</f>
        <v>8628:09:00</v>
      </c>
      <c r="R4" s="43">
        <f t="shared" si="0"/>
        <v>0.98494863013698619</v>
      </c>
    </row>
    <row r="5" spans="1:18" ht="15.75" x14ac:dyDescent="0.25">
      <c r="A5" s="32" t="s">
        <v>49</v>
      </c>
      <c r="B5" s="32" t="s">
        <v>4</v>
      </c>
      <c r="C5" s="25">
        <f>(APR!K5)</f>
        <v>4.7916666666666663E-2</v>
      </c>
      <c r="D5" s="41">
        <f>(MAY!K5)</f>
        <v>0.38750000000000001</v>
      </c>
      <c r="E5" s="41">
        <f>(JUN!K5)</f>
        <v>0.25069444444444444</v>
      </c>
      <c r="F5" s="25">
        <f>(JUL!K5)</f>
        <v>9.4444444444444442E-2</v>
      </c>
      <c r="G5" s="41">
        <f>(AUG!K5)</f>
        <v>8.3333333333333329E-2</v>
      </c>
      <c r="H5" s="25">
        <f>(SEP!K5)</f>
        <v>0</v>
      </c>
      <c r="I5" s="42">
        <f>(OCT!K5)</f>
        <v>6.9444444444444447E-4</v>
      </c>
      <c r="J5" s="41">
        <f>(NOV!K5)</f>
        <v>0</v>
      </c>
      <c r="K5" s="41">
        <f>(DEC!K5)</f>
        <v>8.4027777777777771E-2</v>
      </c>
      <c r="L5" s="41">
        <f>(JAN!K5)</f>
        <v>1.8055555555555557E-2</v>
      </c>
      <c r="M5" s="41">
        <f>(FEB!K5)</f>
        <v>0</v>
      </c>
      <c r="N5" s="41">
        <f>(MAR!K5)</f>
        <v>1.0416666666666666E-2</v>
      </c>
      <c r="O5" s="41">
        <f t="shared" si="1"/>
        <v>0.97708333333333341</v>
      </c>
      <c r="P5" s="41">
        <v>365</v>
      </c>
      <c r="Q5" s="25" t="str">
        <f t="shared" si="2"/>
        <v>8736:33:00</v>
      </c>
      <c r="R5" s="43">
        <f t="shared" si="0"/>
        <v>0.99732305936073051</v>
      </c>
    </row>
    <row r="6" spans="1:18" ht="15.75" x14ac:dyDescent="0.25">
      <c r="A6" s="32" t="s">
        <v>5</v>
      </c>
      <c r="B6" s="32" t="s">
        <v>6</v>
      </c>
      <c r="C6" s="25">
        <f>(APR!K6)</f>
        <v>0</v>
      </c>
      <c r="D6" s="41">
        <f>(MAY!K6)</f>
        <v>0</v>
      </c>
      <c r="E6" s="41">
        <f>(JUN!K6)</f>
        <v>5.2083333333333336E-2</v>
      </c>
      <c r="F6" s="25">
        <f>(JUL!K6)</f>
        <v>0</v>
      </c>
      <c r="G6" s="41">
        <f>(AUG!K6)</f>
        <v>0.21111111111111111</v>
      </c>
      <c r="H6" s="25">
        <f>(SEP!K6)</f>
        <v>0.29305555555555557</v>
      </c>
      <c r="I6" s="42">
        <f>(OCT!K6)</f>
        <v>8.5416666666666669E-2</v>
      </c>
      <c r="J6" s="41">
        <f>(NOV!K6)</f>
        <v>2.9861111111111113E-2</v>
      </c>
      <c r="K6" s="41">
        <f>(DEC!K6)</f>
        <v>3.125E-2</v>
      </c>
      <c r="L6" s="41">
        <f>(JAN!K6)</f>
        <v>0</v>
      </c>
      <c r="M6" s="41">
        <f>(FEB!K6)</f>
        <v>6.25E-2</v>
      </c>
      <c r="N6" s="41">
        <f>(MAR!K6)</f>
        <v>1.0416666666666666E-2</v>
      </c>
      <c r="O6" s="41">
        <f t="shared" si="1"/>
        <v>0.77569444444444446</v>
      </c>
      <c r="P6" s="41">
        <v>365</v>
      </c>
      <c r="Q6" s="25" t="str">
        <f t="shared" si="2"/>
        <v>8741:23:00</v>
      </c>
      <c r="R6" s="43">
        <f t="shared" si="0"/>
        <v>0.99787480974124798</v>
      </c>
    </row>
    <row r="7" spans="1:18" ht="15.75" x14ac:dyDescent="0.25">
      <c r="A7" s="32" t="s">
        <v>7</v>
      </c>
      <c r="B7" s="32" t="s">
        <v>8</v>
      </c>
      <c r="C7" s="25">
        <f>(APR!K7)</f>
        <v>0</v>
      </c>
      <c r="D7" s="41">
        <f>(MAY!K7)</f>
        <v>0.37708333333333333</v>
      </c>
      <c r="E7" s="41">
        <f>(JUN!K7)</f>
        <v>0.13750000000000001</v>
      </c>
      <c r="F7" s="25">
        <f>(JUL!K7)</f>
        <v>0.24444444444444444</v>
      </c>
      <c r="G7" s="41">
        <f>(AUG!K7)</f>
        <v>0.1111111111111111</v>
      </c>
      <c r="H7" s="25">
        <f>(SEP!K7)</f>
        <v>7.4305555555555555E-2</v>
      </c>
      <c r="I7" s="42">
        <f>(OCT!K7)</f>
        <v>0.37361111111111106</v>
      </c>
      <c r="J7" s="41">
        <f>(NOV!K7)</f>
        <v>0.11180555555555556</v>
      </c>
      <c r="K7" s="41">
        <f>(DEC!K7)</f>
        <v>0.19097222222222224</v>
      </c>
      <c r="L7" s="41">
        <f>(JAN!K7)</f>
        <v>0.67986111111111103</v>
      </c>
      <c r="M7" s="41">
        <f>(FEB!K7)</f>
        <v>0.22430555555555554</v>
      </c>
      <c r="N7" s="41">
        <f>(MAR!K7)</f>
        <v>1.1930555555555558</v>
      </c>
      <c r="O7" s="41">
        <f t="shared" si="1"/>
        <v>3.7180555555555559</v>
      </c>
      <c r="P7" s="41">
        <v>365</v>
      </c>
      <c r="Q7" s="25" t="str">
        <f t="shared" si="2"/>
        <v>8670:46:00</v>
      </c>
      <c r="R7" s="43">
        <f t="shared" si="0"/>
        <v>0.98981354642313546</v>
      </c>
    </row>
    <row r="8" spans="1:18" ht="15.75" x14ac:dyDescent="0.25">
      <c r="A8" s="32" t="s">
        <v>9</v>
      </c>
      <c r="B8" s="32" t="s">
        <v>10</v>
      </c>
      <c r="C8" s="25">
        <f>(APR!K8)</f>
        <v>0.86736111111111103</v>
      </c>
      <c r="D8" s="41">
        <f>(MAY!K8)</f>
        <v>0.38055555555555554</v>
      </c>
      <c r="E8" s="41">
        <f>(JUN!K8)</f>
        <v>0.23402777777777778</v>
      </c>
      <c r="F8" s="25">
        <f>(JUL!K8)</f>
        <v>0.9555555555555556</v>
      </c>
      <c r="G8" s="41">
        <f>(AUG!K8)</f>
        <v>1.9375000000000002</v>
      </c>
      <c r="H8" s="25">
        <f>(SEP!K8)</f>
        <v>0.33402777777777781</v>
      </c>
      <c r="I8" s="42">
        <f>(OCT!K8)</f>
        <v>0.39999999999999997</v>
      </c>
      <c r="J8" s="41">
        <f>(NOV!K8)</f>
        <v>0.85763888888888884</v>
      </c>
      <c r="K8" s="41">
        <f>(DEC!K8)</f>
        <v>0.32430555555555551</v>
      </c>
      <c r="L8" s="41">
        <f>(JAN!K8)</f>
        <v>7.6388888888888895E-2</v>
      </c>
      <c r="M8" s="41">
        <f>(FEB!K8)</f>
        <v>0.10069444444444443</v>
      </c>
      <c r="N8" s="41">
        <f>(MAR!K8)</f>
        <v>0</v>
      </c>
      <c r="O8" s="41">
        <f t="shared" si="1"/>
        <v>6.4680555555555559</v>
      </c>
      <c r="P8" s="41">
        <v>365</v>
      </c>
      <c r="Q8" s="25" t="str">
        <f t="shared" si="2"/>
        <v>8604:46:00</v>
      </c>
      <c r="R8" s="43">
        <f t="shared" si="0"/>
        <v>0.98227929984779294</v>
      </c>
    </row>
    <row r="9" spans="1:18" ht="15.75" x14ac:dyDescent="0.25">
      <c r="A9" s="32" t="s">
        <v>11</v>
      </c>
      <c r="B9" s="32" t="s">
        <v>12</v>
      </c>
      <c r="C9" s="25">
        <f>(APR!K9)</f>
        <v>1.3895833333333334</v>
      </c>
      <c r="D9" s="41">
        <f>(MAY!K9)</f>
        <v>2.0305555555555559</v>
      </c>
      <c r="E9" s="41">
        <f>(JUN!K9)</f>
        <v>2.0166666666666666</v>
      </c>
      <c r="F9" s="25">
        <f>(JUL!K9)</f>
        <v>1.5340277777777775</v>
      </c>
      <c r="G9" s="41">
        <f>(AUG!K9)</f>
        <v>0.97638888888888886</v>
      </c>
      <c r="H9" s="25">
        <f>(SEP!K9)</f>
        <v>0.94930555555555562</v>
      </c>
      <c r="I9" s="42">
        <f>(OCT!K9)</f>
        <v>0.75416666666666665</v>
      </c>
      <c r="J9" s="41">
        <f>(NOV!K9)</f>
        <v>1.5743055555555552</v>
      </c>
      <c r="K9" s="41">
        <f>(DEC!K9)</f>
        <v>0.34097222222222223</v>
      </c>
      <c r="L9" s="41">
        <f>(JAN!K9)</f>
        <v>0.64375000000000004</v>
      </c>
      <c r="M9" s="41">
        <f>(FEB!K9)</f>
        <v>1.3680555555555554</v>
      </c>
      <c r="N9" s="41">
        <f>(MAR!K9)</f>
        <v>0.41458333333333336</v>
      </c>
      <c r="O9" s="41">
        <f t="shared" si="1"/>
        <v>13.992361111111109</v>
      </c>
      <c r="P9" s="41">
        <v>365</v>
      </c>
      <c r="Q9" s="25" t="str">
        <f t="shared" si="2"/>
        <v>8424:11:00</v>
      </c>
      <c r="R9" s="43">
        <f t="shared" si="0"/>
        <v>0.96166476407914747</v>
      </c>
    </row>
    <row r="10" spans="1:18" ht="15.75" x14ac:dyDescent="0.25">
      <c r="A10" s="32" t="s">
        <v>13</v>
      </c>
      <c r="B10" s="32" t="s">
        <v>14</v>
      </c>
      <c r="C10" s="25">
        <f>(APR!K10)</f>
        <v>0</v>
      </c>
      <c r="D10" s="41">
        <f>(MAY!K10)</f>
        <v>0</v>
      </c>
      <c r="E10" s="41">
        <f>(JUN!K10)</f>
        <v>0</v>
      </c>
      <c r="F10" s="25">
        <f>(JUL!K10)</f>
        <v>0</v>
      </c>
      <c r="G10" s="41">
        <f>(AUG!K10)</f>
        <v>0</v>
      </c>
      <c r="H10" s="25">
        <f>(SEP!K10)</f>
        <v>0</v>
      </c>
      <c r="I10" s="42">
        <f>(OCT!K10)</f>
        <v>0</v>
      </c>
      <c r="J10" s="41">
        <f>(NOV!K10)</f>
        <v>0</v>
      </c>
      <c r="K10" s="41">
        <f>(DEC!K10)</f>
        <v>0</v>
      </c>
      <c r="L10" s="41">
        <f>(JAN!K10)</f>
        <v>0</v>
      </c>
      <c r="M10" s="41">
        <f>(FEB!K10)</f>
        <v>0</v>
      </c>
      <c r="N10" s="41">
        <f>(MAR!K10)</f>
        <v>0</v>
      </c>
      <c r="O10" s="41">
        <f t="shared" si="1"/>
        <v>0</v>
      </c>
      <c r="P10" s="41">
        <v>365</v>
      </c>
      <c r="Q10" s="25" t="str">
        <f t="shared" si="2"/>
        <v>8760:00:00</v>
      </c>
      <c r="R10" s="43">
        <f t="shared" si="0"/>
        <v>1</v>
      </c>
    </row>
    <row r="11" spans="1:18" ht="15.75" x14ac:dyDescent="0.25">
      <c r="A11" s="32" t="s">
        <v>15</v>
      </c>
      <c r="B11" s="32" t="s">
        <v>16</v>
      </c>
      <c r="C11" s="25">
        <f>(APR!K11)</f>
        <v>0</v>
      </c>
      <c r="D11" s="41">
        <f>(MAY!K11)</f>
        <v>0.11388888888888889</v>
      </c>
      <c r="E11" s="41">
        <f>(JUN!K11)</f>
        <v>0.3125</v>
      </c>
      <c r="F11" s="25">
        <f>(JUL!K11)</f>
        <v>0</v>
      </c>
      <c r="G11" s="41">
        <f>(AUG!K11)</f>
        <v>0.76041666666666663</v>
      </c>
      <c r="H11" s="25">
        <f>(SEP!K11)</f>
        <v>0.5756944444444444</v>
      </c>
      <c r="I11" s="42">
        <f>(OCT!K11)</f>
        <v>0.1076388888888889</v>
      </c>
      <c r="J11" s="41">
        <f>(NOV!K11)</f>
        <v>0</v>
      </c>
      <c r="K11" s="41">
        <f>(DEC!K11)</f>
        <v>0</v>
      </c>
      <c r="L11" s="41">
        <f>(JAN!K11)</f>
        <v>0</v>
      </c>
      <c r="M11" s="41">
        <f>(FEB!K11)</f>
        <v>0</v>
      </c>
      <c r="N11" s="41">
        <f>(MAR!K11)</f>
        <v>7.6388888888888895E-2</v>
      </c>
      <c r="O11" s="41">
        <f t="shared" si="1"/>
        <v>1.9465277777777774</v>
      </c>
      <c r="P11" s="41">
        <v>365</v>
      </c>
      <c r="Q11" s="25" t="str">
        <f t="shared" si="2"/>
        <v>8713:17:00</v>
      </c>
      <c r="R11" s="43">
        <f t="shared" si="0"/>
        <v>0.99466704718417032</v>
      </c>
    </row>
    <row r="12" spans="1:18" ht="15.75" x14ac:dyDescent="0.25">
      <c r="A12" s="32" t="s">
        <v>17</v>
      </c>
      <c r="B12" s="32" t="s">
        <v>18</v>
      </c>
      <c r="C12" s="25">
        <f>(APR!K12)</f>
        <v>0</v>
      </c>
      <c r="D12" s="41">
        <f>(MAY!K12)</f>
        <v>0</v>
      </c>
      <c r="E12" s="41">
        <f>(JUN!K12)</f>
        <v>0</v>
      </c>
      <c r="F12" s="25">
        <f>(JUL!K12)</f>
        <v>0</v>
      </c>
      <c r="G12" s="41">
        <f>(AUG!K12)</f>
        <v>0</v>
      </c>
      <c r="H12" s="25">
        <f>(SEP!K12)</f>
        <v>0</v>
      </c>
      <c r="I12" s="42">
        <f>(OCT!K12)</f>
        <v>0</v>
      </c>
      <c r="J12" s="41">
        <f>(NOV!K12)</f>
        <v>0</v>
      </c>
      <c r="K12" s="41">
        <f>(DEC!K12)</f>
        <v>0</v>
      </c>
      <c r="L12" s="41">
        <f>(JAN!K12)</f>
        <v>0</v>
      </c>
      <c r="M12" s="41">
        <f>(FEB!K12)</f>
        <v>0</v>
      </c>
      <c r="N12" s="41">
        <f>(MAR!K12)</f>
        <v>0.26666666666666666</v>
      </c>
      <c r="O12" s="41">
        <f t="shared" si="1"/>
        <v>0.26666666666666666</v>
      </c>
      <c r="P12" s="41">
        <v>365</v>
      </c>
      <c r="Q12" s="25" t="str">
        <f t="shared" si="2"/>
        <v>8753:36:00</v>
      </c>
      <c r="R12" s="43">
        <f t="shared" si="0"/>
        <v>0.99926940639269413</v>
      </c>
    </row>
    <row r="13" spans="1:18" ht="15.75" x14ac:dyDescent="0.25">
      <c r="A13" s="32" t="s">
        <v>50</v>
      </c>
      <c r="B13" s="32" t="s">
        <v>19</v>
      </c>
      <c r="C13" s="25">
        <f>(APR!K13)</f>
        <v>0</v>
      </c>
      <c r="D13" s="41">
        <f>(MAY!K13)</f>
        <v>0</v>
      </c>
      <c r="E13" s="41">
        <f>(JUN!K13)</f>
        <v>0</v>
      </c>
      <c r="F13" s="25">
        <f>(JUL!K13)</f>
        <v>0</v>
      </c>
      <c r="G13" s="41">
        <f>(AUG!K13)</f>
        <v>3.0555555555555555E-2</v>
      </c>
      <c r="H13" s="25">
        <f>(SEP!K13)</f>
        <v>0</v>
      </c>
      <c r="I13" s="42">
        <f>(OCT!K13)</f>
        <v>0.625</v>
      </c>
      <c r="J13" s="41">
        <f>(NOV!K13)</f>
        <v>0.10347222222222222</v>
      </c>
      <c r="K13" s="41">
        <f>(DEC!K13)</f>
        <v>8.3333333333333329E-2</v>
      </c>
      <c r="L13" s="41">
        <f>(JAN!K13)</f>
        <v>4.9305555555555554E-2</v>
      </c>
      <c r="M13" s="41">
        <f>(FEB!K13)</f>
        <v>0</v>
      </c>
      <c r="N13" s="41">
        <f>(MAR!K13)</f>
        <v>0</v>
      </c>
      <c r="O13" s="41">
        <f t="shared" si="1"/>
        <v>0.89166666666666672</v>
      </c>
      <c r="P13" s="41">
        <v>365</v>
      </c>
      <c r="Q13" s="25" t="str">
        <f t="shared" si="2"/>
        <v>8738:36:00</v>
      </c>
      <c r="R13" s="43">
        <f t="shared" si="0"/>
        <v>0.99755707762557078</v>
      </c>
    </row>
    <row r="14" spans="1:18" ht="15.75" x14ac:dyDescent="0.25">
      <c r="A14" s="32" t="s">
        <v>51</v>
      </c>
      <c r="B14" s="32" t="s">
        <v>20</v>
      </c>
      <c r="C14" s="25">
        <f>(APR!K14)</f>
        <v>6.25E-2</v>
      </c>
      <c r="D14" s="41">
        <f>(MAY!K14)</f>
        <v>0</v>
      </c>
      <c r="E14" s="41">
        <f>(JUN!K14)</f>
        <v>8.2638888888888887E-2</v>
      </c>
      <c r="F14" s="25">
        <f>(JUL!K14)</f>
        <v>6.25E-2</v>
      </c>
      <c r="G14" s="41">
        <f>(AUG!K14)</f>
        <v>4.1666666666666664E-2</v>
      </c>
      <c r="H14" s="25">
        <f>(SEP!K14)</f>
        <v>2.0833333333333332E-2</v>
      </c>
      <c r="I14" s="42">
        <f>(OCT!K14)</f>
        <v>8.3333333333333329E-2</v>
      </c>
      <c r="J14" s="41">
        <f>(NOV!K14)</f>
        <v>0</v>
      </c>
      <c r="K14" s="41">
        <f>(DEC!K14)</f>
        <v>0</v>
      </c>
      <c r="L14" s="41">
        <f>(JAN!K14)</f>
        <v>0</v>
      </c>
      <c r="M14" s="41">
        <f>(FEB!K14)</f>
        <v>0.35416666666666669</v>
      </c>
      <c r="N14" s="41">
        <f>(MAR!K14)</f>
        <v>8.6805555555555552E-2</v>
      </c>
      <c r="O14" s="41">
        <f t="shared" si="1"/>
        <v>0.79444444444444451</v>
      </c>
      <c r="P14" s="41">
        <v>365</v>
      </c>
      <c r="Q14" s="25" t="str">
        <f t="shared" si="2"/>
        <v>8740:56:00</v>
      </c>
      <c r="R14" s="43">
        <f t="shared" si="0"/>
        <v>0.9978234398782343</v>
      </c>
    </row>
    <row r="15" spans="1:18" ht="15.75" x14ac:dyDescent="0.25">
      <c r="A15" s="32" t="s">
        <v>21</v>
      </c>
      <c r="B15" s="32" t="s">
        <v>22</v>
      </c>
      <c r="C15" s="25">
        <f>(APR!K15)</f>
        <v>0.9722222222222221</v>
      </c>
      <c r="D15" s="41">
        <f>(MAY!K15)</f>
        <v>1.2472222222222222</v>
      </c>
      <c r="E15" s="41">
        <f>(JUN!K15)</f>
        <v>1.5923611111111113</v>
      </c>
      <c r="F15" s="25">
        <f>(JUL!K15)</f>
        <v>3.3937499999999998</v>
      </c>
      <c r="G15" s="41">
        <f>(AUG!K15)</f>
        <v>2.181944444444444</v>
      </c>
      <c r="H15" s="25">
        <f>(SEP!K15)</f>
        <v>1.1222222222222222</v>
      </c>
      <c r="I15" s="42">
        <f>(OCT!K15)</f>
        <v>0.55138888888888882</v>
      </c>
      <c r="J15" s="41">
        <f>(NOV!K15)</f>
        <v>7.7083333333333337E-2</v>
      </c>
      <c r="K15" s="41">
        <f>(DEC!K15)</f>
        <v>0.49305555555555558</v>
      </c>
      <c r="L15" s="41">
        <f>(JAN!K15)</f>
        <v>0.2388888888888889</v>
      </c>
      <c r="M15" s="41">
        <f>(FEB!K15)</f>
        <v>0.69722222222222219</v>
      </c>
      <c r="N15" s="41">
        <f>(MAR!K15)</f>
        <v>0.16458333333333333</v>
      </c>
      <c r="O15" s="41">
        <f t="shared" si="1"/>
        <v>12.731944444444443</v>
      </c>
      <c r="P15" s="41">
        <v>365</v>
      </c>
      <c r="Q15" s="25" t="str">
        <f t="shared" si="2"/>
        <v>8454:26:00</v>
      </c>
      <c r="R15" s="43">
        <f t="shared" si="0"/>
        <v>0.96511796042617948</v>
      </c>
    </row>
    <row r="16" spans="1:18" ht="15.75" x14ac:dyDescent="0.25">
      <c r="A16" s="32" t="s">
        <v>23</v>
      </c>
      <c r="B16" s="32" t="s">
        <v>24</v>
      </c>
      <c r="C16" s="25">
        <f>(APR!K16)</f>
        <v>2.6854166666666668</v>
      </c>
      <c r="D16" s="41">
        <f>(MAY!K16)</f>
        <v>5.2263888888888888</v>
      </c>
      <c r="E16" s="41">
        <f>(JUN!K16)</f>
        <v>5.8215277777777787</v>
      </c>
      <c r="F16" s="25">
        <f>(JUL!K16)</f>
        <v>5.5201388888888889</v>
      </c>
      <c r="G16" s="41">
        <f>(AUG!K16)</f>
        <v>4.1673611111111111</v>
      </c>
      <c r="H16" s="25">
        <f>(SEP!K16)</f>
        <v>5.5034722222222232</v>
      </c>
      <c r="I16" s="42">
        <f>(OCT!K16)</f>
        <v>6.209722222222223</v>
      </c>
      <c r="J16" s="41">
        <f>(NOV!K16)</f>
        <v>6.9423495370370372</v>
      </c>
      <c r="K16" s="41">
        <f>(DEC!K16)</f>
        <v>4.6861111111111109</v>
      </c>
      <c r="L16" s="41">
        <f>(JAN!K16)</f>
        <v>4.2166666666666668</v>
      </c>
      <c r="M16" s="41">
        <f>(FEB!K16)</f>
        <v>5.3840277777777787</v>
      </c>
      <c r="N16" s="41">
        <f>(MAR!K16)</f>
        <v>6.0659722222222232</v>
      </c>
      <c r="O16" s="41">
        <f t="shared" si="1"/>
        <v>62.429155092592602</v>
      </c>
      <c r="P16" s="41">
        <v>365</v>
      </c>
      <c r="Q16" s="25" t="str">
        <f t="shared" si="2"/>
        <v>7261:42:01</v>
      </c>
      <c r="R16" s="43">
        <f t="shared" si="0"/>
        <v>0.82896121892440389</v>
      </c>
    </row>
    <row r="17" spans="1:19" ht="15.75" x14ac:dyDescent="0.25">
      <c r="A17" s="32" t="s">
        <v>25</v>
      </c>
      <c r="B17" s="32" t="s">
        <v>26</v>
      </c>
      <c r="C17" s="25">
        <f>(APR!K17)</f>
        <v>0.14583333333333331</v>
      </c>
      <c r="D17" s="41">
        <f>(MAY!K17)</f>
        <v>0</v>
      </c>
      <c r="E17" s="41">
        <f>(JUN!K17)</f>
        <v>0.67569444444444438</v>
      </c>
      <c r="F17" s="25">
        <f>(JUL!K17)</f>
        <v>0.40277777777777779</v>
      </c>
      <c r="G17" s="41">
        <f>(AUG!K17)</f>
        <v>0.73888888888888893</v>
      </c>
      <c r="H17" s="25">
        <f>(SEP!K17)</f>
        <v>0.63055555555555554</v>
      </c>
      <c r="I17" s="42">
        <f>(OCT!K17)</f>
        <v>0.48125000000000007</v>
      </c>
      <c r="J17" s="41">
        <f>(NOV!K17)</f>
        <v>0.40833333333333333</v>
      </c>
      <c r="K17" s="41">
        <f>(DEC!K17)</f>
        <v>0.38750000000000001</v>
      </c>
      <c r="L17" s="41">
        <f>(JAN!K17)</f>
        <v>0</v>
      </c>
      <c r="M17" s="41">
        <f>(FEB!K17)</f>
        <v>0.12986111111111112</v>
      </c>
      <c r="N17" s="41">
        <f>(MAR!K17)</f>
        <v>0.18958333333333333</v>
      </c>
      <c r="O17" s="41">
        <f t="shared" si="1"/>
        <v>4.1902777777777782</v>
      </c>
      <c r="P17" s="41">
        <v>365</v>
      </c>
      <c r="Q17" s="25" t="str">
        <f t="shared" si="2"/>
        <v>8659:26:00</v>
      </c>
      <c r="R17" s="43">
        <f t="shared" si="0"/>
        <v>0.98851978691019782</v>
      </c>
    </row>
    <row r="18" spans="1:19" ht="15.75" x14ac:dyDescent="0.25">
      <c r="A18" s="32" t="s">
        <v>27</v>
      </c>
      <c r="B18" s="32" t="s">
        <v>28</v>
      </c>
      <c r="C18" s="25">
        <f>(APR!K18)</f>
        <v>0</v>
      </c>
      <c r="D18" s="41">
        <f>(MAY!K18)</f>
        <v>0</v>
      </c>
      <c r="E18" s="41">
        <f>(JUN!K18)</f>
        <v>0</v>
      </c>
      <c r="F18" s="25">
        <f>(JUL!K18)</f>
        <v>0</v>
      </c>
      <c r="G18" s="41">
        <f>(AUG!K18)</f>
        <v>3.8194444444444441E-2</v>
      </c>
      <c r="H18" s="25">
        <f>(SEP!K31)</f>
        <v>3.0041666666666669</v>
      </c>
      <c r="I18" s="42" t="e">
        <f>(OCT!#REF!)</f>
        <v>#REF!</v>
      </c>
      <c r="J18" s="41" t="e">
        <f>(NOV!#REF!)</f>
        <v>#REF!</v>
      </c>
      <c r="K18" s="41" t="e">
        <f>(DEC!#REF!)</f>
        <v>#REF!</v>
      </c>
      <c r="L18" s="41" t="e">
        <f>(JAN!#REF!)</f>
        <v>#REF!</v>
      </c>
      <c r="M18" s="41" t="e">
        <f>(FEB!#REF!)</f>
        <v>#REF!</v>
      </c>
      <c r="N18" s="41" t="e">
        <f>(MAR!#REF!)</f>
        <v>#REF!</v>
      </c>
      <c r="O18" s="41" t="e">
        <f t="shared" si="1"/>
        <v>#REF!</v>
      </c>
      <c r="P18" s="41">
        <v>365</v>
      </c>
      <c r="Q18" s="25" t="e">
        <f t="shared" si="2"/>
        <v>#REF!</v>
      </c>
      <c r="R18" s="43" t="e">
        <f t="shared" si="0"/>
        <v>#REF!</v>
      </c>
    </row>
    <row r="19" spans="1:19" ht="15.75" x14ac:dyDescent="0.25">
      <c r="A19" s="32"/>
      <c r="B19" s="32" t="s">
        <v>29</v>
      </c>
      <c r="C19" s="25" t="e">
        <f>(APR!#REF!)</f>
        <v>#REF!</v>
      </c>
      <c r="D19" s="41" t="e">
        <f>(MAY!#REF!)</f>
        <v>#REF!</v>
      </c>
      <c r="E19" s="41" t="e">
        <f>(JUN!#REF!)</f>
        <v>#REF!</v>
      </c>
      <c r="F19" s="25" t="e">
        <f>(JUL!#REF!)</f>
        <v>#REF!</v>
      </c>
      <c r="G19" s="41" t="e">
        <f>(AUG!#REF!)</f>
        <v>#REF!</v>
      </c>
      <c r="H19" s="25">
        <f>(SEP!K18)</f>
        <v>0</v>
      </c>
      <c r="I19" s="42">
        <f>(OCT!K18)</f>
        <v>8.3333333333333329E-2</v>
      </c>
      <c r="J19" s="41">
        <f>(NOV!K18)</f>
        <v>0</v>
      </c>
      <c r="K19" s="41">
        <f>(DEC!K18)</f>
        <v>8.3333333333333329E-2</v>
      </c>
      <c r="L19" s="41">
        <f>(JAN!K18)</f>
        <v>0</v>
      </c>
      <c r="M19" s="41">
        <f>(FEB!K18)</f>
        <v>8.3333333333333329E-2</v>
      </c>
      <c r="N19" s="41">
        <f>(MAR!K18)</f>
        <v>0</v>
      </c>
      <c r="O19" s="41" t="e">
        <f t="shared" si="1"/>
        <v>#REF!</v>
      </c>
      <c r="P19" s="41">
        <v>365</v>
      </c>
      <c r="Q19" s="25" t="e">
        <f t="shared" si="2"/>
        <v>#REF!</v>
      </c>
      <c r="R19" s="43" t="e">
        <f t="shared" si="0"/>
        <v>#REF!</v>
      </c>
    </row>
    <row r="20" spans="1:19" ht="15.75" x14ac:dyDescent="0.25">
      <c r="A20" s="32" t="s">
        <v>30</v>
      </c>
      <c r="B20" s="32" t="s">
        <v>31</v>
      </c>
      <c r="C20" s="25">
        <f>(APR!K19)</f>
        <v>0.57361111111111107</v>
      </c>
      <c r="D20" s="41">
        <f>(MAY!K19)</f>
        <v>1.1138888888888892</v>
      </c>
      <c r="E20" s="41">
        <f>(JUN!K19)</f>
        <v>0.48819444444444438</v>
      </c>
      <c r="F20" s="25">
        <f>(JUL!K19)</f>
        <v>0.95277777777777761</v>
      </c>
      <c r="G20" s="41">
        <f>(AUG!K19)</f>
        <v>1.2805555555555554</v>
      </c>
      <c r="H20" s="25">
        <f>(SEP!K19)</f>
        <v>0.54236111111111118</v>
      </c>
      <c r="I20" s="42">
        <f>(OCT!K19)</f>
        <v>0.90694444444444455</v>
      </c>
      <c r="J20" s="41">
        <f>(NOV!K19)</f>
        <v>0.2097222222222222</v>
      </c>
      <c r="K20" s="41">
        <f>(DEC!K19)</f>
        <v>1.7583333333333335</v>
      </c>
      <c r="L20" s="41">
        <f>(JAN!K19)</f>
        <v>3.6111111111111115E-2</v>
      </c>
      <c r="M20" s="41">
        <f>(FEB!K19)</f>
        <v>0.11805555555555555</v>
      </c>
      <c r="N20" s="41">
        <f>(MAR!K19)</f>
        <v>0.26180555555555557</v>
      </c>
      <c r="O20" s="41">
        <f t="shared" si="1"/>
        <v>8.2423611111111121</v>
      </c>
      <c r="P20" s="41">
        <v>365</v>
      </c>
      <c r="Q20" s="25" t="str">
        <f t="shared" si="2"/>
        <v>8562:11:00</v>
      </c>
      <c r="R20" s="43">
        <f t="shared" si="0"/>
        <v>0.97741818873668174</v>
      </c>
    </row>
    <row r="21" spans="1:19" ht="15.75" x14ac:dyDescent="0.25">
      <c r="A21" s="32" t="s">
        <v>32</v>
      </c>
      <c r="B21" s="32" t="s">
        <v>33</v>
      </c>
      <c r="C21" s="25">
        <f>(APR!K20)</f>
        <v>0</v>
      </c>
      <c r="D21" s="41">
        <f>(MAY!K20)</f>
        <v>0</v>
      </c>
      <c r="E21" s="41">
        <f>(JUN!K20)</f>
        <v>0</v>
      </c>
      <c r="F21" s="25">
        <f>(JUL!K20)</f>
        <v>4.3750000000000004E-2</v>
      </c>
      <c r="G21" s="41">
        <f>(AUG!K20)</f>
        <v>6.3888888888888884E-2</v>
      </c>
      <c r="H21" s="25">
        <f>(SEP!K20)</f>
        <v>0.10972222222222222</v>
      </c>
      <c r="I21" s="42">
        <f>(OCT!K20)</f>
        <v>0.125</v>
      </c>
      <c r="J21" s="41">
        <f>(NOV!K20)</f>
        <v>0</v>
      </c>
      <c r="K21" s="41">
        <f>(DEC!K20)</f>
        <v>9.0277777777777776E-2</v>
      </c>
      <c r="L21" s="41">
        <f>(JAN!K20)</f>
        <v>0</v>
      </c>
      <c r="M21" s="41">
        <f>(FEB!K20)</f>
        <v>7.6388888888888886E-3</v>
      </c>
      <c r="N21" s="41">
        <f>(MAR!K20)</f>
        <v>0.10138888888888889</v>
      </c>
      <c r="O21" s="41">
        <f t="shared" si="1"/>
        <v>0.54166666666666663</v>
      </c>
      <c r="P21" s="41">
        <v>365</v>
      </c>
      <c r="Q21" s="25" t="str">
        <f t="shared" si="2"/>
        <v>8747:00:00</v>
      </c>
      <c r="R21" s="43">
        <f t="shared" si="0"/>
        <v>0.99851598173515976</v>
      </c>
    </row>
    <row r="22" spans="1:19" ht="15.75" x14ac:dyDescent="0.25">
      <c r="A22" s="32" t="s">
        <v>34</v>
      </c>
      <c r="B22" s="32" t="s">
        <v>35</v>
      </c>
      <c r="C22" s="25">
        <f>(APR!K21)</f>
        <v>0.41666666666666669</v>
      </c>
      <c r="D22" s="41">
        <f>(MAY!K21)</f>
        <v>0.42708333333333331</v>
      </c>
      <c r="E22" s="41">
        <f>(JUN!K21)</f>
        <v>0.15625</v>
      </c>
      <c r="F22" s="25">
        <f>(JUL!K21)</f>
        <v>5.2083333333333336E-2</v>
      </c>
      <c r="G22" s="41">
        <f>(AUG!K21)</f>
        <v>0.54791666666666661</v>
      </c>
      <c r="H22" s="25">
        <f>(SEP!K21)</f>
        <v>0.4777777777777778</v>
      </c>
      <c r="I22" s="42">
        <f>(OCT!K21)</f>
        <v>0.60277777777777786</v>
      </c>
      <c r="J22" s="41">
        <f>(NOV!K21)</f>
        <v>5.347222222222222E-2</v>
      </c>
      <c r="K22" s="41">
        <f>(DEC!K21)</f>
        <v>0</v>
      </c>
      <c r="L22" s="41">
        <f>(JAN!K21)</f>
        <v>0</v>
      </c>
      <c r="M22" s="41">
        <f>(FEB!K21)</f>
        <v>3.4027777777777775E-2</v>
      </c>
      <c r="N22" s="41">
        <f>(MAR!K21)</f>
        <v>2.9166666666666664E-2</v>
      </c>
      <c r="O22" s="41">
        <f t="shared" si="1"/>
        <v>2.7972222222222221</v>
      </c>
      <c r="P22" s="41">
        <v>365</v>
      </c>
      <c r="Q22" s="25" t="str">
        <f t="shared" si="2"/>
        <v>8692:52:00</v>
      </c>
      <c r="R22" s="43">
        <f t="shared" si="0"/>
        <v>0.99233637747336378</v>
      </c>
    </row>
    <row r="23" spans="1:19" ht="15.75" x14ac:dyDescent="0.25">
      <c r="A23" s="32" t="s">
        <v>36</v>
      </c>
      <c r="B23" s="32" t="s">
        <v>37</v>
      </c>
      <c r="C23" s="25">
        <f>(APR!K22)</f>
        <v>0</v>
      </c>
      <c r="D23" s="41">
        <f>(MAY!K22)</f>
        <v>0</v>
      </c>
      <c r="E23" s="41">
        <f>(JUN!K22)</f>
        <v>0</v>
      </c>
      <c r="F23" s="25">
        <f>(JUL!K22)</f>
        <v>0</v>
      </c>
      <c r="G23" s="41">
        <f>(AUG!K22)</f>
        <v>0</v>
      </c>
      <c r="H23" s="25">
        <f>(SEP!K22)</f>
        <v>0</v>
      </c>
      <c r="I23" s="42">
        <f>(OCT!K22)</f>
        <v>0</v>
      </c>
      <c r="J23" s="41">
        <f>(NOV!K22)</f>
        <v>0</v>
      </c>
      <c r="K23" s="41">
        <f>(DEC!K22)</f>
        <v>0</v>
      </c>
      <c r="L23" s="41">
        <f>(JAN!K22)</f>
        <v>0</v>
      </c>
      <c r="M23" s="41">
        <f>(FEB!K22)</f>
        <v>0</v>
      </c>
      <c r="N23" s="41">
        <f>(MAR!K22)</f>
        <v>0</v>
      </c>
      <c r="O23" s="41">
        <f t="shared" si="1"/>
        <v>0</v>
      </c>
      <c r="P23" s="41">
        <v>365</v>
      </c>
      <c r="Q23" s="25" t="str">
        <f t="shared" si="2"/>
        <v>8760:00:00</v>
      </c>
      <c r="R23" s="43">
        <f t="shared" si="0"/>
        <v>1</v>
      </c>
    </row>
    <row r="24" spans="1:19" ht="15.75" x14ac:dyDescent="0.25">
      <c r="A24" s="32" t="s">
        <v>38</v>
      </c>
      <c r="B24" s="32" t="s">
        <v>39</v>
      </c>
      <c r="C24" s="25">
        <f>(APR!K23)</f>
        <v>0</v>
      </c>
      <c r="D24" s="41">
        <f>(MAY!K23)</f>
        <v>0</v>
      </c>
      <c r="E24" s="41">
        <f>(JUN!K23)</f>
        <v>0</v>
      </c>
      <c r="F24" s="25">
        <f>(JUL!K23)</f>
        <v>0</v>
      </c>
      <c r="G24" s="41">
        <f>(AUG!K23)</f>
        <v>0</v>
      </c>
      <c r="H24" s="25">
        <f>(SEP!K23)</f>
        <v>0</v>
      </c>
      <c r="I24" s="42">
        <f>(OCT!K23)</f>
        <v>0.20833333333333334</v>
      </c>
      <c r="J24" s="41">
        <f>(NOV!K23)</f>
        <v>0.125</v>
      </c>
      <c r="K24" s="41">
        <f>(DEC!K23)</f>
        <v>0.64236111111111116</v>
      </c>
      <c r="L24" s="41">
        <f>(JAN!K23)</f>
        <v>0</v>
      </c>
      <c r="M24" s="41">
        <f>(FEB!K23)</f>
        <v>0</v>
      </c>
      <c r="N24" s="41">
        <f>(MAR!K23)</f>
        <v>0</v>
      </c>
      <c r="O24" s="41">
        <f t="shared" si="1"/>
        <v>0.97569444444444453</v>
      </c>
      <c r="P24" s="41">
        <v>365</v>
      </c>
      <c r="Q24" s="25" t="str">
        <f t="shared" si="2"/>
        <v>8736:35:00</v>
      </c>
      <c r="R24" s="43">
        <f t="shared" si="0"/>
        <v>0.9973268645357688</v>
      </c>
    </row>
    <row r="25" spans="1:19" ht="15.75" x14ac:dyDescent="0.25">
      <c r="A25" s="32" t="s">
        <v>40</v>
      </c>
      <c r="B25" s="32" t="s">
        <v>41</v>
      </c>
      <c r="C25" s="25">
        <f>(APR!K24)</f>
        <v>0</v>
      </c>
      <c r="D25" s="41">
        <f>(MAY!K24)</f>
        <v>0</v>
      </c>
      <c r="E25" s="41">
        <f>(JUN!K24)</f>
        <v>0.14791666666666667</v>
      </c>
      <c r="F25" s="25">
        <f>(JUL!K24)</f>
        <v>0.14583333333333334</v>
      </c>
      <c r="G25" s="41">
        <f>(AUG!K24)</f>
        <v>0.2583333333333333</v>
      </c>
      <c r="H25" s="25">
        <f>(SEP!K24)</f>
        <v>0</v>
      </c>
      <c r="I25" s="42">
        <f>(OCT!K24)</f>
        <v>0</v>
      </c>
      <c r="J25" s="41">
        <f>(NOV!K24)</f>
        <v>0</v>
      </c>
      <c r="K25" s="41">
        <f>(DEC!K24)</f>
        <v>0</v>
      </c>
      <c r="L25" s="41">
        <f>(JAN!K24)</f>
        <v>0</v>
      </c>
      <c r="M25" s="41">
        <f>(FEB!K24)</f>
        <v>0</v>
      </c>
      <c r="N25" s="41">
        <f>(MAR!K24)</f>
        <v>0</v>
      </c>
      <c r="O25" s="41">
        <f t="shared" si="1"/>
        <v>0.55208333333333326</v>
      </c>
      <c r="P25" s="41">
        <v>365</v>
      </c>
      <c r="Q25" s="25" t="str">
        <f t="shared" si="2"/>
        <v>8746:45:00</v>
      </c>
      <c r="R25" s="43">
        <f t="shared" si="0"/>
        <v>0.99848744292237446</v>
      </c>
    </row>
    <row r="26" spans="1:19" ht="18" x14ac:dyDescent="0.25">
      <c r="A26" s="38"/>
      <c r="B26" s="38"/>
      <c r="C26" s="44" t="e">
        <f t="shared" ref="C26:H26" si="3">SUM(C3:C25)</f>
        <v>#REF!</v>
      </c>
      <c r="D26" s="44" t="e">
        <f t="shared" si="3"/>
        <v>#REF!</v>
      </c>
      <c r="E26" s="44" t="e">
        <f t="shared" si="3"/>
        <v>#REF!</v>
      </c>
      <c r="F26" s="44" t="e">
        <f t="shared" si="3"/>
        <v>#REF!</v>
      </c>
      <c r="G26" s="44" t="e">
        <f t="shared" si="3"/>
        <v>#REF!</v>
      </c>
      <c r="H26" s="44">
        <f t="shared" si="3"/>
        <v>17.914583333333333</v>
      </c>
      <c r="I26" s="44" t="e">
        <f t="shared" ref="I26:P26" si="4">SUM(I3:I25)</f>
        <v>#REF!</v>
      </c>
      <c r="J26" s="44" t="e">
        <f t="shared" si="4"/>
        <v>#REF!</v>
      </c>
      <c r="K26" s="44" t="e">
        <f t="shared" si="4"/>
        <v>#REF!</v>
      </c>
      <c r="L26" s="44" t="e">
        <f t="shared" si="4"/>
        <v>#REF!</v>
      </c>
      <c r="M26" s="44" t="e">
        <f t="shared" si="4"/>
        <v>#REF!</v>
      </c>
      <c r="N26" s="44" t="e">
        <f t="shared" si="4"/>
        <v>#REF!</v>
      </c>
      <c r="O26" s="44" t="e">
        <f t="shared" si="4"/>
        <v>#REF!</v>
      </c>
      <c r="P26" s="41">
        <f t="shared" si="4"/>
        <v>8395</v>
      </c>
      <c r="Q26" s="25" t="e">
        <f xml:space="preserve"> SUM(P26-O26)</f>
        <v>#REF!</v>
      </c>
      <c r="R26" s="45" t="e">
        <f t="shared" si="0"/>
        <v>#REF!</v>
      </c>
    </row>
    <row r="27" spans="1:19" x14ac:dyDescent="0.2">
      <c r="O27" s="22"/>
    </row>
    <row r="28" spans="1:19" x14ac:dyDescent="0.2">
      <c r="R28" s="2"/>
    </row>
    <row r="32" spans="1:19" x14ac:dyDescent="0.2">
      <c r="S32" s="23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6" width="10.7109375" customWidth="1"/>
    <col min="7" max="7" width="11.85546875" customWidth="1"/>
    <col min="8" max="10" width="10.7109375" customWidth="1"/>
    <col min="11" max="11" width="17.7109375" customWidth="1"/>
    <col min="12" max="12" width="16.7109375" customWidth="1"/>
    <col min="13" max="13" width="16.5703125" customWidth="1"/>
    <col min="14" max="14" width="10.7109375" customWidth="1"/>
  </cols>
  <sheetData>
    <row r="1" spans="1:14" ht="50.1" customHeight="1" x14ac:dyDescent="0.2">
      <c r="A1" s="145" t="s">
        <v>87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36"/>
    </row>
    <row r="2" spans="1:14" ht="31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7"/>
    </row>
    <row r="3" spans="1:14" ht="16.5" thickBot="1" x14ac:dyDescent="0.3">
      <c r="A3" s="32" t="s">
        <v>0</v>
      </c>
      <c r="B3" s="12" t="s">
        <v>67</v>
      </c>
      <c r="C3" s="22">
        <v>1.7590277777777776</v>
      </c>
      <c r="D3" s="24">
        <f>SUM(C3/L3)</f>
        <v>5.6742831541218633E-2</v>
      </c>
      <c r="E3" s="26">
        <v>0</v>
      </c>
      <c r="F3" s="24">
        <f>SUM(E3/L3)</f>
        <v>0</v>
      </c>
      <c r="G3" s="22">
        <v>2.2784722222222213</v>
      </c>
      <c r="H3" s="24">
        <f t="shared" ref="H3:H24" si="0">SUM(G3/L3)</f>
        <v>7.34991039426523E-2</v>
      </c>
      <c r="I3" s="22">
        <v>0.57708333333333339</v>
      </c>
      <c r="J3" s="24">
        <f>SUM(I3/L3)</f>
        <v>1.8615591397849466E-2</v>
      </c>
      <c r="K3" s="33">
        <f>SUM(C3+E3+G3+I3)</f>
        <v>4.6145833333333321</v>
      </c>
      <c r="L3" s="33">
        <v>31</v>
      </c>
      <c r="M3" s="33" t="str">
        <f t="shared" ref="M3:M24" si="1" xml:space="preserve"> TEXT(L3-K3, "[H]:MM:SS")</f>
        <v>633:15:00</v>
      </c>
      <c r="N3" s="34">
        <f t="shared" ref="N3:N25" si="2">SUM(M3/L3)</f>
        <v>0.85114247311827962</v>
      </c>
    </row>
    <row r="4" spans="1:14" ht="16.5" thickBot="1" x14ac:dyDescent="0.3">
      <c r="A4" s="32" t="s">
        <v>2</v>
      </c>
      <c r="B4" s="12" t="s">
        <v>98</v>
      </c>
      <c r="C4" s="2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22">
        <v>0.43333333333333329</v>
      </c>
      <c r="J4" s="24">
        <f t="shared" ref="J4:J24" si="5">SUM(I4/L4)</f>
        <v>1.3978494623655913E-2</v>
      </c>
      <c r="K4" s="33">
        <f t="shared" ref="K4:K25" si="6">SUM(C4+E4+G4+I4)</f>
        <v>0.43333333333333329</v>
      </c>
      <c r="L4" s="33">
        <v>31</v>
      </c>
      <c r="M4" s="33" t="str">
        <f t="shared" si="1"/>
        <v>733:36:00</v>
      </c>
      <c r="N4" s="34">
        <f t="shared" si="2"/>
        <v>0.98602150537634403</v>
      </c>
    </row>
    <row r="5" spans="1:14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6">
        <v>0</v>
      </c>
      <c r="F5" s="24">
        <f t="shared" si="4"/>
        <v>0</v>
      </c>
      <c r="G5" s="22">
        <v>0.21319444444444446</v>
      </c>
      <c r="H5" s="24">
        <f t="shared" si="0"/>
        <v>6.8772401433691765E-3</v>
      </c>
      <c r="I5" s="22">
        <v>0.17430555555555555</v>
      </c>
      <c r="J5" s="24">
        <f t="shared" si="5"/>
        <v>5.6227598566308242E-3</v>
      </c>
      <c r="K5" s="33">
        <f t="shared" si="6"/>
        <v>0.38750000000000001</v>
      </c>
      <c r="L5" s="33">
        <v>31</v>
      </c>
      <c r="M5" s="33" t="str">
        <f t="shared" si="1"/>
        <v>734:42:00</v>
      </c>
      <c r="N5" s="34">
        <f t="shared" si="2"/>
        <v>0.98750000000000004</v>
      </c>
    </row>
    <row r="6" spans="1:14" ht="16.5" thickBot="1" x14ac:dyDescent="0.3">
      <c r="A6" s="32" t="s">
        <v>5</v>
      </c>
      <c r="B6" s="12" t="s">
        <v>99</v>
      </c>
      <c r="C6" s="7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0</v>
      </c>
      <c r="J6" s="24">
        <f t="shared" si="5"/>
        <v>0</v>
      </c>
      <c r="K6" s="3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22">
        <v>1.1111111111111112E-2</v>
      </c>
      <c r="D7" s="24">
        <f t="shared" si="3"/>
        <v>3.5842293906810036E-4</v>
      </c>
      <c r="E7" s="76">
        <v>0</v>
      </c>
      <c r="F7" s="24">
        <f t="shared" si="4"/>
        <v>0</v>
      </c>
      <c r="G7" s="22">
        <v>0.3659722222222222</v>
      </c>
      <c r="H7" s="24">
        <f t="shared" si="0"/>
        <v>1.1805555555555555E-2</v>
      </c>
      <c r="I7" s="26">
        <v>0</v>
      </c>
      <c r="J7" s="24">
        <f t="shared" si="5"/>
        <v>0</v>
      </c>
      <c r="K7" s="33">
        <f t="shared" si="6"/>
        <v>0.37708333333333333</v>
      </c>
      <c r="L7" s="33">
        <v>31</v>
      </c>
      <c r="M7" s="33" t="str">
        <f t="shared" si="1"/>
        <v>734:57:00</v>
      </c>
      <c r="N7" s="34">
        <f t="shared" si="2"/>
        <v>0.98783602150537642</v>
      </c>
    </row>
    <row r="8" spans="1:14" ht="16.5" thickBot="1" x14ac:dyDescent="0.3">
      <c r="A8" s="32" t="s">
        <v>9</v>
      </c>
      <c r="B8" s="12" t="s">
        <v>69</v>
      </c>
      <c r="C8" s="22">
        <v>0.37708333333333333</v>
      </c>
      <c r="D8" s="24">
        <f t="shared" si="3"/>
        <v>1.2163978494623655E-2</v>
      </c>
      <c r="E8" s="26">
        <v>0</v>
      </c>
      <c r="F8" s="24">
        <f t="shared" si="4"/>
        <v>0</v>
      </c>
      <c r="G8" s="22">
        <v>3.472222222222222E-3</v>
      </c>
      <c r="H8" s="24">
        <f t="shared" si="0"/>
        <v>1.1200716845878136E-4</v>
      </c>
      <c r="I8" s="26">
        <v>0</v>
      </c>
      <c r="J8" s="24">
        <f t="shared" si="5"/>
        <v>0</v>
      </c>
      <c r="K8" s="33">
        <f t="shared" si="6"/>
        <v>0.38055555555555554</v>
      </c>
      <c r="L8" s="33">
        <v>31</v>
      </c>
      <c r="M8" s="33" t="str">
        <f t="shared" si="1"/>
        <v>734:52:00</v>
      </c>
      <c r="N8" s="34">
        <f t="shared" si="2"/>
        <v>0.98772401433691759</v>
      </c>
    </row>
    <row r="9" spans="1:14" ht="16.5" thickBot="1" x14ac:dyDescent="0.3">
      <c r="A9" s="32" t="s">
        <v>11</v>
      </c>
      <c r="B9" s="12" t="s">
        <v>70</v>
      </c>
      <c r="C9" s="22">
        <v>0.92152777777777772</v>
      </c>
      <c r="D9" s="24">
        <f t="shared" si="3"/>
        <v>2.9726702508960572E-2</v>
      </c>
      <c r="E9" s="26">
        <v>0</v>
      </c>
      <c r="F9" s="24">
        <f t="shared" si="4"/>
        <v>0</v>
      </c>
      <c r="G9" s="22">
        <v>1.1090277777777779</v>
      </c>
      <c r="H9" s="24">
        <f t="shared" si="0"/>
        <v>3.5775089605734771E-2</v>
      </c>
      <c r="I9" s="76">
        <v>0</v>
      </c>
      <c r="J9" s="24">
        <f t="shared" si="5"/>
        <v>0</v>
      </c>
      <c r="K9" s="33">
        <f t="shared" si="6"/>
        <v>2.0305555555555559</v>
      </c>
      <c r="L9" s="33">
        <v>31</v>
      </c>
      <c r="M9" s="33" t="str">
        <f t="shared" si="1"/>
        <v>695:16:00</v>
      </c>
      <c r="N9" s="34">
        <f t="shared" si="2"/>
        <v>0.93449820788530469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26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6">
        <v>0</v>
      </c>
      <c r="D11" s="24">
        <f t="shared" si="3"/>
        <v>0</v>
      </c>
      <c r="E11" s="22">
        <v>0.11388888888888889</v>
      </c>
      <c r="F11" s="24">
        <f t="shared" si="4"/>
        <v>3.6738351254480286E-3</v>
      </c>
      <c r="G11" s="26">
        <v>0</v>
      </c>
      <c r="H11" s="24">
        <f t="shared" si="0"/>
        <v>0</v>
      </c>
      <c r="I11" s="26">
        <v>0</v>
      </c>
      <c r="J11" s="24">
        <f t="shared" si="5"/>
        <v>0</v>
      </c>
      <c r="K11" s="33">
        <f t="shared" si="6"/>
        <v>0.11388888888888889</v>
      </c>
      <c r="L11" s="33">
        <v>31</v>
      </c>
      <c r="M11" s="33" t="str">
        <f t="shared" si="1"/>
        <v>741:16:00</v>
      </c>
      <c r="N11" s="34">
        <f t="shared" si="2"/>
        <v>0.99632616487455194</v>
      </c>
    </row>
    <row r="12" spans="1:14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26">
        <v>0</v>
      </c>
      <c r="J12" s="24">
        <f t="shared" si="5"/>
        <v>0</v>
      </c>
      <c r="K12" s="3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26">
        <v>0</v>
      </c>
      <c r="D13" s="24">
        <f t="shared" si="3"/>
        <v>0</v>
      </c>
      <c r="E13" s="26">
        <v>0</v>
      </c>
      <c r="F13" s="24">
        <f t="shared" si="4"/>
        <v>0</v>
      </c>
      <c r="G13" s="26">
        <v>0</v>
      </c>
      <c r="H13" s="24">
        <f t="shared" si="0"/>
        <v>0</v>
      </c>
      <c r="I13" s="26">
        <v>0</v>
      </c>
      <c r="J13" s="24">
        <f t="shared" si="5"/>
        <v>0</v>
      </c>
      <c r="K13" s="3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76">
        <v>0</v>
      </c>
      <c r="D14" s="24">
        <f t="shared" si="3"/>
        <v>0</v>
      </c>
      <c r="E14" s="26">
        <v>0</v>
      </c>
      <c r="F14" s="24">
        <f t="shared" si="4"/>
        <v>0</v>
      </c>
      <c r="G14" s="26">
        <v>0</v>
      </c>
      <c r="H14" s="24">
        <f t="shared" si="0"/>
        <v>0</v>
      </c>
      <c r="I14" s="76">
        <v>0</v>
      </c>
      <c r="J14" s="24">
        <f t="shared" si="5"/>
        <v>0</v>
      </c>
      <c r="K14" s="3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14" s="50" customFormat="1" ht="16.5" thickBot="1" x14ac:dyDescent="0.3">
      <c r="A15" s="32" t="s">
        <v>21</v>
      </c>
      <c r="B15" s="12" t="s">
        <v>74</v>
      </c>
      <c r="C15" s="22">
        <v>0.28611111111111115</v>
      </c>
      <c r="D15" s="24">
        <f t="shared" si="3"/>
        <v>9.2293906810035856E-3</v>
      </c>
      <c r="E15" s="22">
        <v>0.48541666666666666</v>
      </c>
      <c r="F15" s="24">
        <f t="shared" si="4"/>
        <v>1.5658602150537635E-2</v>
      </c>
      <c r="G15" s="22">
        <v>0.47569444444444448</v>
      </c>
      <c r="H15" s="24">
        <f t="shared" si="0"/>
        <v>1.5344982078853047E-2</v>
      </c>
      <c r="I15" s="26">
        <v>0</v>
      </c>
      <c r="J15" s="24">
        <f t="shared" si="5"/>
        <v>0</v>
      </c>
      <c r="K15" s="33">
        <f t="shared" si="6"/>
        <v>1.2472222222222222</v>
      </c>
      <c r="L15" s="33">
        <v>31</v>
      </c>
      <c r="M15" s="33" t="str">
        <f t="shared" si="1"/>
        <v>714:04:00</v>
      </c>
      <c r="N15" s="34">
        <f t="shared" si="2"/>
        <v>0.95976702508960576</v>
      </c>
    </row>
    <row r="16" spans="1:14" ht="16.5" thickBot="1" x14ac:dyDescent="0.3">
      <c r="A16" s="32" t="s">
        <v>23</v>
      </c>
      <c r="B16" s="12" t="s">
        <v>75</v>
      </c>
      <c r="C16" s="22">
        <v>0.93819444444444444</v>
      </c>
      <c r="D16" s="24">
        <f t="shared" si="3"/>
        <v>3.0264336917562723E-2</v>
      </c>
      <c r="E16" s="26">
        <v>0</v>
      </c>
      <c r="F16" s="24">
        <f t="shared" si="4"/>
        <v>0</v>
      </c>
      <c r="G16" s="22">
        <v>3.848611111111111</v>
      </c>
      <c r="H16" s="24">
        <f t="shared" si="0"/>
        <v>0.12414874551971326</v>
      </c>
      <c r="I16" s="22">
        <v>0.43958333333333333</v>
      </c>
      <c r="J16" s="24">
        <f t="shared" si="5"/>
        <v>1.418010752688172E-2</v>
      </c>
      <c r="K16" s="33">
        <f t="shared" si="6"/>
        <v>5.2263888888888888</v>
      </c>
      <c r="L16" s="33">
        <v>31</v>
      </c>
      <c r="M16" s="33" t="str">
        <f t="shared" si="1"/>
        <v>618:34:00</v>
      </c>
      <c r="N16" s="34">
        <f t="shared" si="2"/>
        <v>0.83140681003584238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26">
        <v>0</v>
      </c>
      <c r="F17" s="24">
        <f t="shared" si="4"/>
        <v>0</v>
      </c>
      <c r="G17" s="26">
        <v>0</v>
      </c>
      <c r="H17" s="24">
        <f t="shared" si="0"/>
        <v>0</v>
      </c>
      <c r="I17" s="76">
        <v>0</v>
      </c>
      <c r="J17" s="24">
        <f t="shared" si="5"/>
        <v>0</v>
      </c>
      <c r="K17" s="33">
        <f t="shared" si="6"/>
        <v>0</v>
      </c>
      <c r="L17" s="33">
        <v>31</v>
      </c>
      <c r="M17" s="33" t="str">
        <f t="shared" si="1"/>
        <v>744:00:00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26">
        <v>0</v>
      </c>
      <c r="J18" s="24">
        <f t="shared" si="5"/>
        <v>0</v>
      </c>
      <c r="K18" s="3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22">
        <v>5.2777777777777778E-2</v>
      </c>
      <c r="D19" s="24">
        <f t="shared" si="3"/>
        <v>1.7025089605734766E-3</v>
      </c>
      <c r="E19" s="26">
        <v>0</v>
      </c>
      <c r="F19" s="24">
        <f t="shared" si="4"/>
        <v>0</v>
      </c>
      <c r="G19" s="22">
        <v>1.0611111111111113</v>
      </c>
      <c r="H19" s="24">
        <f t="shared" si="0"/>
        <v>3.4229390681003592E-2</v>
      </c>
      <c r="I19" s="76">
        <v>0</v>
      </c>
      <c r="J19" s="24">
        <f t="shared" si="5"/>
        <v>0</v>
      </c>
      <c r="K19" s="33">
        <f t="shared" si="6"/>
        <v>1.1138888888888892</v>
      </c>
      <c r="L19" s="33">
        <v>31</v>
      </c>
      <c r="M19" s="33" t="str">
        <f t="shared" si="1"/>
        <v>717:16:00</v>
      </c>
      <c r="N19" s="34">
        <f t="shared" si="2"/>
        <v>0.96406810035842283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26">
        <v>0</v>
      </c>
      <c r="F20" s="24">
        <f t="shared" si="4"/>
        <v>0</v>
      </c>
      <c r="G20" s="26">
        <v>0</v>
      </c>
      <c r="H20" s="24">
        <f t="shared" si="0"/>
        <v>0</v>
      </c>
      <c r="I20" s="26">
        <v>0</v>
      </c>
      <c r="J20" s="24">
        <f t="shared" si="5"/>
        <v>0</v>
      </c>
      <c r="K20" s="3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22">
        <v>0.17708333333333331</v>
      </c>
      <c r="D21" s="24">
        <f t="shared" si="3"/>
        <v>5.7123655913978487E-3</v>
      </c>
      <c r="E21" s="26">
        <v>0</v>
      </c>
      <c r="F21" s="24">
        <f t="shared" si="4"/>
        <v>0</v>
      </c>
      <c r="G21" s="22">
        <v>0.21875</v>
      </c>
      <c r="H21" s="24">
        <f t="shared" si="0"/>
        <v>7.0564516129032256E-3</v>
      </c>
      <c r="I21" s="22">
        <v>3.125E-2</v>
      </c>
      <c r="J21" s="24">
        <f t="shared" si="5"/>
        <v>1.0080645161290322E-3</v>
      </c>
      <c r="K21" s="33">
        <f t="shared" si="6"/>
        <v>0.42708333333333331</v>
      </c>
      <c r="L21" s="33">
        <v>31</v>
      </c>
      <c r="M21" s="33" t="str">
        <f t="shared" si="1"/>
        <v>733:45:00</v>
      </c>
      <c r="N21" s="34">
        <f t="shared" si="2"/>
        <v>0.98622311827956988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26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26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26">
        <v>0</v>
      </c>
      <c r="H24" s="24">
        <f t="shared" si="0"/>
        <v>0</v>
      </c>
      <c r="I24" s="26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4.5229166666666663</v>
      </c>
      <c r="D25" s="66">
        <f t="shared" ref="D25" si="7">SUM(C25/L25)</f>
        <v>6.6318426197458447E-3</v>
      </c>
      <c r="E25" s="65">
        <f>SUM(E3:E24)</f>
        <v>0.59930555555555554</v>
      </c>
      <c r="F25" s="66">
        <f t="shared" ref="F25" si="8">SUM(E25/L25)</f>
        <v>8.7874714890843922E-4</v>
      </c>
      <c r="G25" s="65">
        <f>SUM(G3:G24)</f>
        <v>9.5743055555555561</v>
      </c>
      <c r="H25" s="66">
        <f t="shared" ref="H25" si="9">SUM(G25/L25)</f>
        <v>1.403857119582926E-2</v>
      </c>
      <c r="I25" s="65">
        <f>SUM(I3:I24)</f>
        <v>1.6555555555555554</v>
      </c>
      <c r="J25" s="66">
        <f t="shared" ref="J25" si="10">SUM(I25/L25)</f>
        <v>2.4275008145975886E-3</v>
      </c>
      <c r="K25" s="33">
        <f t="shared" si="6"/>
        <v>16.352083333333333</v>
      </c>
      <c r="L25" s="33">
        <f>SUM(L3:L24)</f>
        <v>682</v>
      </c>
      <c r="M25" s="33">
        <f xml:space="preserve"> SUM(L25-K25)</f>
        <v>665.64791666666667</v>
      </c>
      <c r="N25" s="47">
        <f t="shared" si="2"/>
        <v>0.97602333822091891</v>
      </c>
    </row>
    <row r="26" spans="1:14" x14ac:dyDescent="0.2">
      <c r="N26" s="1"/>
    </row>
    <row r="31" spans="1:14" ht="15.75" x14ac:dyDescent="0.25">
      <c r="A31" s="32" t="s">
        <v>27</v>
      </c>
      <c r="B31" s="54" t="s">
        <v>84</v>
      </c>
      <c r="C31" s="22">
        <v>2.4201388888888893</v>
      </c>
      <c r="D31" s="24">
        <f>SUM(C31/L31)</f>
        <v>8.067129629629631E-2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2.4201388888888893</v>
      </c>
      <c r="L31" s="33">
        <v>30</v>
      </c>
      <c r="M31" s="33" t="str">
        <f xml:space="preserve"> TEXT(L31-K31, "[H]:MM:SS")</f>
        <v>661:55:00</v>
      </c>
      <c r="N31" s="34">
        <f>SUM(M31/L31)</f>
        <v>0.91932870370370368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RowHeight="12.75" x14ac:dyDescent="0.2"/>
  <cols>
    <col min="1" max="1" width="23" customWidth="1"/>
    <col min="2" max="2" width="6.7109375" bestFit="1" customWidth="1"/>
    <col min="3" max="3" width="11.85546875" customWidth="1"/>
    <col min="4" max="4" width="11.7109375" customWidth="1"/>
    <col min="5" max="6" width="10.7109375" customWidth="1"/>
    <col min="7" max="7" width="12.7109375" customWidth="1"/>
    <col min="8" max="8" width="10.7109375" customWidth="1"/>
    <col min="9" max="9" width="12" customWidth="1"/>
    <col min="10" max="10" width="10.7109375" customWidth="1"/>
    <col min="11" max="11" width="17.7109375" customWidth="1"/>
    <col min="12" max="12" width="17" customWidth="1"/>
    <col min="13" max="13" width="16.140625" customWidth="1"/>
    <col min="14" max="14" width="10.7109375" customWidth="1"/>
  </cols>
  <sheetData>
    <row r="1" spans="1:14" ht="50.1" customHeight="1" x14ac:dyDescent="0.2">
      <c r="A1" s="145" t="s">
        <v>97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36"/>
    </row>
    <row r="2" spans="1:14" ht="31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7"/>
    </row>
    <row r="3" spans="1:14" ht="16.5" thickBot="1" x14ac:dyDescent="0.3">
      <c r="A3" s="32" t="s">
        <v>0</v>
      </c>
      <c r="B3" s="10" t="s">
        <v>67</v>
      </c>
      <c r="C3" s="92">
        <v>1.3270833333333336</v>
      </c>
      <c r="D3" s="24">
        <f>SUM(C3/L3)</f>
        <v>4.4236111111111122E-2</v>
      </c>
      <c r="E3" s="76">
        <v>0.25</v>
      </c>
      <c r="F3" s="24">
        <f>SUM(E3/L3)</f>
        <v>8.3333333333333332E-3</v>
      </c>
      <c r="G3" s="76">
        <v>1.8527777777777781</v>
      </c>
      <c r="H3" s="24">
        <f t="shared" ref="H3:H24" si="0">SUM(G3/L3)</f>
        <v>6.1759259259259271E-2</v>
      </c>
      <c r="I3" s="76">
        <v>0.6069444444444444</v>
      </c>
      <c r="J3" s="24">
        <f>SUM(I3/L3)</f>
        <v>2.0231481481481479E-2</v>
      </c>
      <c r="K3" s="63">
        <f t="shared" ref="K3:K24" si="1">SUM(C3+E3+G3+I3)</f>
        <v>4.0368055555555564</v>
      </c>
      <c r="L3" s="33">
        <v>30</v>
      </c>
      <c r="M3" s="33" t="str">
        <f t="shared" ref="M3:M24" si="2" xml:space="preserve"> TEXT(L3-K3, "[H]:MM:SS")</f>
        <v>623:07:00</v>
      </c>
      <c r="N3" s="34">
        <f t="shared" ref="N3:N25" si="3">SUM(M3/L3)</f>
        <v>0.8654398148148148</v>
      </c>
    </row>
    <row r="4" spans="1:14" ht="16.5" thickBot="1" x14ac:dyDescent="0.3">
      <c r="A4" s="32" t="s">
        <v>2</v>
      </c>
      <c r="B4" s="10" t="s">
        <v>98</v>
      </c>
      <c r="C4" s="92">
        <v>6.25E-2</v>
      </c>
      <c r="D4" s="24">
        <f t="shared" ref="D4:D24" si="4">SUM(C4/L4)</f>
        <v>2.0833333333333333E-3</v>
      </c>
      <c r="E4" s="26">
        <v>0</v>
      </c>
      <c r="F4" s="24">
        <f t="shared" ref="F4:F24" si="5">SUM(E4/L4)</f>
        <v>0</v>
      </c>
      <c r="G4" s="76">
        <v>7.4305555555555555E-2</v>
      </c>
      <c r="H4" s="24">
        <f t="shared" si="0"/>
        <v>2.476851851851852E-3</v>
      </c>
      <c r="I4" s="76">
        <v>8.611111111111111E-2</v>
      </c>
      <c r="J4" s="24">
        <f t="shared" ref="J4:J24" si="6">SUM(I4/L4)</f>
        <v>2.8703703703703703E-3</v>
      </c>
      <c r="K4" s="63">
        <f t="shared" si="1"/>
        <v>0.22291666666666668</v>
      </c>
      <c r="L4" s="33">
        <v>30</v>
      </c>
      <c r="M4" s="33" t="str">
        <f t="shared" si="2"/>
        <v>714:39:00</v>
      </c>
      <c r="N4" s="34">
        <f t="shared" si="3"/>
        <v>0.9925694444444445</v>
      </c>
    </row>
    <row r="5" spans="1:14" ht="16.5" thickBot="1" x14ac:dyDescent="0.3">
      <c r="A5" s="32" t="s">
        <v>49</v>
      </c>
      <c r="B5" s="10" t="s">
        <v>68</v>
      </c>
      <c r="C5" s="92">
        <v>1.3888888888888888E-2</v>
      </c>
      <c r="D5" s="24">
        <f t="shared" si="4"/>
        <v>4.6296296296296293E-4</v>
      </c>
      <c r="E5" s="26">
        <v>0</v>
      </c>
      <c r="F5" s="24">
        <f t="shared" si="5"/>
        <v>0</v>
      </c>
      <c r="G5" s="76">
        <v>8.3333333333333329E-2</v>
      </c>
      <c r="H5" s="24">
        <f t="shared" si="0"/>
        <v>2.7777777777777775E-3</v>
      </c>
      <c r="I5" s="76">
        <v>0.1534722222222222</v>
      </c>
      <c r="J5" s="24">
        <f t="shared" si="6"/>
        <v>5.1157407407407401E-3</v>
      </c>
      <c r="K5" s="63">
        <f t="shared" si="1"/>
        <v>0.25069444444444444</v>
      </c>
      <c r="L5" s="33">
        <v>30</v>
      </c>
      <c r="M5" s="33" t="str">
        <f t="shared" si="2"/>
        <v>713:59:00</v>
      </c>
      <c r="N5" s="34">
        <f t="shared" si="3"/>
        <v>0.99164351851851851</v>
      </c>
    </row>
    <row r="6" spans="1:14" ht="16.5" thickBot="1" x14ac:dyDescent="0.3">
      <c r="A6" s="32" t="s">
        <v>5</v>
      </c>
      <c r="B6" s="10" t="s">
        <v>99</v>
      </c>
      <c r="C6" s="92">
        <v>3.2638888888888891E-2</v>
      </c>
      <c r="D6" s="24">
        <f t="shared" si="4"/>
        <v>1.0879629629629631E-3</v>
      </c>
      <c r="E6" s="26">
        <v>0</v>
      </c>
      <c r="F6" s="24">
        <f t="shared" si="5"/>
        <v>0</v>
      </c>
      <c r="G6" s="26">
        <v>0</v>
      </c>
      <c r="H6" s="24">
        <f t="shared" si="0"/>
        <v>0</v>
      </c>
      <c r="I6" s="76">
        <v>1.9444444444444445E-2</v>
      </c>
      <c r="J6" s="24">
        <f t="shared" si="6"/>
        <v>6.4814814814814813E-4</v>
      </c>
      <c r="K6" s="63">
        <f t="shared" si="1"/>
        <v>5.2083333333333336E-2</v>
      </c>
      <c r="L6" s="33">
        <v>30</v>
      </c>
      <c r="M6" s="33" t="str">
        <f t="shared" si="2"/>
        <v>718:45:00</v>
      </c>
      <c r="N6" s="34">
        <f t="shared" si="3"/>
        <v>0.99826388888888895</v>
      </c>
    </row>
    <row r="7" spans="1:14" ht="16.5" thickBot="1" x14ac:dyDescent="0.3">
      <c r="A7" s="32" t="s">
        <v>7</v>
      </c>
      <c r="B7" s="10" t="s">
        <v>100</v>
      </c>
      <c r="C7" s="92">
        <v>0</v>
      </c>
      <c r="D7" s="24">
        <f t="shared" si="4"/>
        <v>0</v>
      </c>
      <c r="E7" s="76">
        <v>0</v>
      </c>
      <c r="F7" s="24">
        <f t="shared" si="5"/>
        <v>0</v>
      </c>
      <c r="G7" s="76">
        <v>0.13750000000000001</v>
      </c>
      <c r="H7" s="24">
        <f t="shared" si="0"/>
        <v>4.5833333333333334E-3</v>
      </c>
      <c r="I7" s="26">
        <v>0</v>
      </c>
      <c r="J7" s="24">
        <f t="shared" si="6"/>
        <v>0</v>
      </c>
      <c r="K7" s="63">
        <f t="shared" si="1"/>
        <v>0.13750000000000001</v>
      </c>
      <c r="L7" s="33">
        <v>30</v>
      </c>
      <c r="M7" s="33" t="str">
        <f t="shared" si="2"/>
        <v>716:42:00</v>
      </c>
      <c r="N7" s="34">
        <f t="shared" si="3"/>
        <v>0.99541666666666673</v>
      </c>
    </row>
    <row r="8" spans="1:14" ht="16.5" thickBot="1" x14ac:dyDescent="0.3">
      <c r="A8" s="32" t="s">
        <v>9</v>
      </c>
      <c r="B8" s="10" t="s">
        <v>69</v>
      </c>
      <c r="C8" s="92">
        <v>0.19305555555555556</v>
      </c>
      <c r="D8" s="24">
        <f t="shared" si="4"/>
        <v>6.4351851851851853E-3</v>
      </c>
      <c r="E8" s="76">
        <v>0</v>
      </c>
      <c r="F8" s="24">
        <f t="shared" si="5"/>
        <v>0</v>
      </c>
      <c r="G8" s="76">
        <v>4.0972222222222222E-2</v>
      </c>
      <c r="H8" s="24">
        <f t="shared" si="0"/>
        <v>1.3657407407407407E-3</v>
      </c>
      <c r="I8" s="76">
        <v>0</v>
      </c>
      <c r="J8" s="24">
        <f t="shared" si="6"/>
        <v>0</v>
      </c>
      <c r="K8" s="63">
        <f t="shared" si="1"/>
        <v>0.23402777777777778</v>
      </c>
      <c r="L8" s="33">
        <v>30</v>
      </c>
      <c r="M8" s="33" t="str">
        <f t="shared" si="2"/>
        <v>714:23:00</v>
      </c>
      <c r="N8" s="34">
        <f t="shared" si="3"/>
        <v>0.99219907407407404</v>
      </c>
    </row>
    <row r="9" spans="1:14" ht="16.5" thickBot="1" x14ac:dyDescent="0.3">
      <c r="A9" s="32" t="s">
        <v>11</v>
      </c>
      <c r="B9" s="10" t="s">
        <v>70</v>
      </c>
      <c r="C9" s="92">
        <v>0.49027777777777776</v>
      </c>
      <c r="D9" s="24">
        <f t="shared" si="4"/>
        <v>1.6342592592592593E-2</v>
      </c>
      <c r="E9" s="76">
        <v>1.1111111111111112E-2</v>
      </c>
      <c r="F9" s="24">
        <f t="shared" si="5"/>
        <v>3.7037037037037041E-4</v>
      </c>
      <c r="G9" s="76">
        <v>1.4472222222222222</v>
      </c>
      <c r="H9" s="24">
        <f t="shared" si="0"/>
        <v>4.8240740740740737E-2</v>
      </c>
      <c r="I9" s="76">
        <v>6.805555555555555E-2</v>
      </c>
      <c r="J9" s="24">
        <f t="shared" si="6"/>
        <v>2.2685185185185182E-3</v>
      </c>
      <c r="K9" s="63">
        <f t="shared" si="1"/>
        <v>2.0166666666666666</v>
      </c>
      <c r="L9" s="33">
        <v>30</v>
      </c>
      <c r="M9" s="33" t="str">
        <f t="shared" si="2"/>
        <v>671:36:00</v>
      </c>
      <c r="N9" s="34">
        <f t="shared" si="3"/>
        <v>0.93277777777777782</v>
      </c>
    </row>
    <row r="10" spans="1:14" ht="16.5" thickBot="1" x14ac:dyDescent="0.3">
      <c r="A10" s="32" t="s">
        <v>13</v>
      </c>
      <c r="B10" s="10" t="s">
        <v>71</v>
      </c>
      <c r="C10" s="93">
        <v>0</v>
      </c>
      <c r="D10" s="24">
        <f t="shared" si="4"/>
        <v>0</v>
      </c>
      <c r="E10" s="26">
        <v>0</v>
      </c>
      <c r="F10" s="24">
        <f t="shared" si="5"/>
        <v>0</v>
      </c>
      <c r="G10" s="26">
        <v>0</v>
      </c>
      <c r="H10" s="24">
        <f t="shared" si="0"/>
        <v>0</v>
      </c>
      <c r="I10" s="26">
        <v>0</v>
      </c>
      <c r="J10" s="24">
        <f t="shared" si="6"/>
        <v>0</v>
      </c>
      <c r="K10" s="63">
        <f t="shared" si="1"/>
        <v>0</v>
      </c>
      <c r="L10" s="33">
        <v>30</v>
      </c>
      <c r="M10" s="33" t="str">
        <f t="shared" si="2"/>
        <v>720:00:00</v>
      </c>
      <c r="N10" s="34">
        <f t="shared" si="3"/>
        <v>1</v>
      </c>
    </row>
    <row r="11" spans="1:14" ht="16.5" thickBot="1" x14ac:dyDescent="0.3">
      <c r="A11" s="32" t="s">
        <v>15</v>
      </c>
      <c r="B11" s="10" t="s">
        <v>101</v>
      </c>
      <c r="C11" s="92">
        <v>4.1666666666666664E-2</v>
      </c>
      <c r="D11" s="24">
        <f t="shared" si="4"/>
        <v>1.3888888888888887E-3</v>
      </c>
      <c r="E11" s="26">
        <v>0</v>
      </c>
      <c r="F11" s="24">
        <f t="shared" si="5"/>
        <v>0</v>
      </c>
      <c r="G11" s="76">
        <v>0.10069444444444443</v>
      </c>
      <c r="H11" s="24">
        <f t="shared" si="0"/>
        <v>3.3564814814814811E-3</v>
      </c>
      <c r="I11" s="76">
        <v>0.1701388888888889</v>
      </c>
      <c r="J11" s="24">
        <f t="shared" si="6"/>
        <v>5.6712962962962967E-3</v>
      </c>
      <c r="K11" s="63">
        <f t="shared" si="1"/>
        <v>0.3125</v>
      </c>
      <c r="L11" s="33">
        <v>30</v>
      </c>
      <c r="M11" s="33" t="str">
        <f t="shared" si="2"/>
        <v>712:30:00</v>
      </c>
      <c r="N11" s="34">
        <f t="shared" si="3"/>
        <v>0.98958333333333337</v>
      </c>
    </row>
    <row r="12" spans="1:14" ht="16.5" thickBot="1" x14ac:dyDescent="0.3">
      <c r="A12" s="32" t="s">
        <v>17</v>
      </c>
      <c r="B12" s="10" t="s">
        <v>102</v>
      </c>
      <c r="C12" s="93">
        <v>0</v>
      </c>
      <c r="D12" s="24">
        <f t="shared" si="4"/>
        <v>0</v>
      </c>
      <c r="E12" s="26">
        <v>0</v>
      </c>
      <c r="F12" s="24">
        <f t="shared" si="5"/>
        <v>0</v>
      </c>
      <c r="G12" s="26">
        <v>0</v>
      </c>
      <c r="H12" s="24">
        <f t="shared" si="0"/>
        <v>0</v>
      </c>
      <c r="I12" s="26">
        <v>0</v>
      </c>
      <c r="J12" s="24">
        <f t="shared" si="6"/>
        <v>0</v>
      </c>
      <c r="K12" s="63">
        <f t="shared" si="1"/>
        <v>0</v>
      </c>
      <c r="L12" s="33">
        <v>30</v>
      </c>
      <c r="M12" s="33" t="str">
        <f t="shared" si="2"/>
        <v>720:00:00</v>
      </c>
      <c r="N12" s="34">
        <f t="shared" si="3"/>
        <v>1</v>
      </c>
    </row>
    <row r="13" spans="1:14" ht="16.5" thickBot="1" x14ac:dyDescent="0.3">
      <c r="A13" s="32" t="s">
        <v>50</v>
      </c>
      <c r="B13" s="10" t="s">
        <v>72</v>
      </c>
      <c r="C13" s="93">
        <v>0</v>
      </c>
      <c r="D13" s="24">
        <f t="shared" si="4"/>
        <v>0</v>
      </c>
      <c r="E13" s="76">
        <v>0</v>
      </c>
      <c r="F13" s="24">
        <f t="shared" si="5"/>
        <v>0</v>
      </c>
      <c r="G13" s="26">
        <v>0</v>
      </c>
      <c r="H13" s="24">
        <f t="shared" si="0"/>
        <v>0</v>
      </c>
      <c r="I13" s="26">
        <v>0</v>
      </c>
      <c r="J13" s="24">
        <f t="shared" si="6"/>
        <v>0</v>
      </c>
      <c r="K13" s="63">
        <f t="shared" si="1"/>
        <v>0</v>
      </c>
      <c r="L13" s="33">
        <v>30</v>
      </c>
      <c r="M13" s="33" t="str">
        <f t="shared" si="2"/>
        <v>720:00:00</v>
      </c>
      <c r="N13" s="34">
        <f t="shared" si="3"/>
        <v>1</v>
      </c>
    </row>
    <row r="14" spans="1:14" ht="16.5" thickBot="1" x14ac:dyDescent="0.3">
      <c r="A14" s="32" t="s">
        <v>51</v>
      </c>
      <c r="B14" s="10" t="s">
        <v>73</v>
      </c>
      <c r="C14" s="93">
        <v>0</v>
      </c>
      <c r="D14" s="24">
        <f t="shared" si="4"/>
        <v>0</v>
      </c>
      <c r="E14" s="26">
        <v>0</v>
      </c>
      <c r="F14" s="24">
        <f t="shared" si="5"/>
        <v>0</v>
      </c>
      <c r="G14" s="76">
        <v>8.2638888888888887E-2</v>
      </c>
      <c r="H14" s="24">
        <f t="shared" si="0"/>
        <v>2.7546296296296294E-3</v>
      </c>
      <c r="I14" s="76">
        <v>0</v>
      </c>
      <c r="J14" s="24">
        <f t="shared" si="6"/>
        <v>0</v>
      </c>
      <c r="K14" s="63">
        <f t="shared" si="1"/>
        <v>8.2638888888888887E-2</v>
      </c>
      <c r="L14" s="33">
        <v>30</v>
      </c>
      <c r="M14" s="33" t="str">
        <f t="shared" si="2"/>
        <v>718:01:00</v>
      </c>
      <c r="N14" s="34">
        <f t="shared" si="3"/>
        <v>0.99724537037037031</v>
      </c>
    </row>
    <row r="15" spans="1:14" ht="16.5" thickBot="1" x14ac:dyDescent="0.3">
      <c r="A15" s="32" t="s">
        <v>21</v>
      </c>
      <c r="B15" s="10" t="s">
        <v>74</v>
      </c>
      <c r="C15" s="92">
        <v>0.34236111111111112</v>
      </c>
      <c r="D15" s="24">
        <f t="shared" si="4"/>
        <v>1.1412037037037037E-2</v>
      </c>
      <c r="E15" s="76">
        <v>3.3333333333333333E-2</v>
      </c>
      <c r="F15" s="24">
        <f t="shared" si="5"/>
        <v>1.1111111111111111E-3</v>
      </c>
      <c r="G15" s="76">
        <v>1.2166666666666668</v>
      </c>
      <c r="H15" s="24">
        <f t="shared" si="0"/>
        <v>4.055555555555556E-2</v>
      </c>
      <c r="I15" s="76">
        <v>0</v>
      </c>
      <c r="J15" s="24">
        <f t="shared" si="6"/>
        <v>0</v>
      </c>
      <c r="K15" s="63">
        <f t="shared" si="1"/>
        <v>1.5923611111111113</v>
      </c>
      <c r="L15" s="33">
        <v>30</v>
      </c>
      <c r="M15" s="33" t="str">
        <f t="shared" si="2"/>
        <v>681:47:00</v>
      </c>
      <c r="N15" s="34">
        <f t="shared" si="3"/>
        <v>0.94692129629629618</v>
      </c>
    </row>
    <row r="16" spans="1:14" ht="16.5" thickBot="1" x14ac:dyDescent="0.3">
      <c r="A16" s="32" t="s">
        <v>23</v>
      </c>
      <c r="B16" s="10" t="s">
        <v>75</v>
      </c>
      <c r="C16" s="92">
        <v>4.8798611111111114</v>
      </c>
      <c r="D16" s="24">
        <f t="shared" si="4"/>
        <v>0.16266203703703705</v>
      </c>
      <c r="E16" s="76">
        <v>0.16666666666666666</v>
      </c>
      <c r="F16" s="24">
        <f t="shared" si="5"/>
        <v>5.5555555555555549E-3</v>
      </c>
      <c r="G16" s="76">
        <v>0.77500000000000002</v>
      </c>
      <c r="H16" s="24">
        <f t="shared" si="0"/>
        <v>2.5833333333333333E-2</v>
      </c>
      <c r="I16" s="26">
        <v>0</v>
      </c>
      <c r="J16" s="24">
        <f t="shared" si="6"/>
        <v>0</v>
      </c>
      <c r="K16" s="63">
        <f t="shared" si="1"/>
        <v>5.8215277777777787</v>
      </c>
      <c r="L16" s="33">
        <v>30</v>
      </c>
      <c r="M16" s="33" t="str">
        <f t="shared" si="2"/>
        <v>580:17:00</v>
      </c>
      <c r="N16" s="34">
        <f t="shared" si="3"/>
        <v>0.80594907407407412</v>
      </c>
    </row>
    <row r="17" spans="1:14" ht="16.5" thickBot="1" x14ac:dyDescent="0.3">
      <c r="A17" s="32" t="s">
        <v>25</v>
      </c>
      <c r="B17" s="10" t="s">
        <v>76</v>
      </c>
      <c r="C17" s="92">
        <v>0.10277777777777779</v>
      </c>
      <c r="D17" s="24">
        <f t="shared" si="4"/>
        <v>3.4259259259259264E-3</v>
      </c>
      <c r="E17" s="76">
        <v>0</v>
      </c>
      <c r="F17" s="24">
        <f t="shared" si="5"/>
        <v>0</v>
      </c>
      <c r="G17" s="76">
        <v>0.13541666666666666</v>
      </c>
      <c r="H17" s="24">
        <f t="shared" si="0"/>
        <v>4.5138888888888885E-3</v>
      </c>
      <c r="I17" s="76">
        <v>0.4375</v>
      </c>
      <c r="J17" s="24">
        <f t="shared" si="6"/>
        <v>1.4583333333333334E-2</v>
      </c>
      <c r="K17" s="63">
        <f t="shared" si="1"/>
        <v>0.67569444444444438</v>
      </c>
      <c r="L17" s="33">
        <v>30</v>
      </c>
      <c r="M17" s="33" t="str">
        <f t="shared" si="2"/>
        <v>703:47:00</v>
      </c>
      <c r="N17" s="34">
        <f t="shared" si="3"/>
        <v>0.97747685185185185</v>
      </c>
    </row>
    <row r="18" spans="1:14" ht="16.5" thickBot="1" x14ac:dyDescent="0.3">
      <c r="A18" s="32" t="s">
        <v>27</v>
      </c>
      <c r="B18" s="10" t="s">
        <v>77</v>
      </c>
      <c r="C18" s="93">
        <v>0</v>
      </c>
      <c r="D18" s="24">
        <f t="shared" si="4"/>
        <v>0</v>
      </c>
      <c r="E18" s="26">
        <v>0</v>
      </c>
      <c r="F18" s="24">
        <f t="shared" si="5"/>
        <v>0</v>
      </c>
      <c r="G18" s="26">
        <v>0</v>
      </c>
      <c r="H18" s="24">
        <f t="shared" si="0"/>
        <v>0</v>
      </c>
      <c r="I18" s="26">
        <v>0</v>
      </c>
      <c r="J18" s="24">
        <f t="shared" si="6"/>
        <v>0</v>
      </c>
      <c r="K18" s="63">
        <f t="shared" si="1"/>
        <v>0</v>
      </c>
      <c r="L18" s="33">
        <v>30</v>
      </c>
      <c r="M18" s="33" t="str">
        <f t="shared" si="2"/>
        <v>720:00:00</v>
      </c>
      <c r="N18" s="34">
        <f t="shared" si="3"/>
        <v>1</v>
      </c>
    </row>
    <row r="19" spans="1:14" ht="16.5" thickBot="1" x14ac:dyDescent="0.3">
      <c r="A19" s="32" t="s">
        <v>30</v>
      </c>
      <c r="B19" s="10" t="s">
        <v>103</v>
      </c>
      <c r="C19" s="92">
        <v>3.888888888888889E-2</v>
      </c>
      <c r="D19" s="24">
        <f t="shared" si="4"/>
        <v>1.2962962962962963E-3</v>
      </c>
      <c r="E19" s="26">
        <v>0</v>
      </c>
      <c r="F19" s="24">
        <f t="shared" si="5"/>
        <v>0</v>
      </c>
      <c r="G19" s="76">
        <v>0.37638888888888883</v>
      </c>
      <c r="H19" s="24">
        <f t="shared" si="0"/>
        <v>1.2546296296296295E-2</v>
      </c>
      <c r="I19" s="76">
        <v>7.2916666666666657E-2</v>
      </c>
      <c r="J19" s="24">
        <f t="shared" si="6"/>
        <v>2.4305555555555552E-3</v>
      </c>
      <c r="K19" s="63">
        <f t="shared" si="1"/>
        <v>0.48819444444444438</v>
      </c>
      <c r="L19" s="33">
        <v>30</v>
      </c>
      <c r="M19" s="33" t="str">
        <f t="shared" si="2"/>
        <v>708:17:00</v>
      </c>
      <c r="N19" s="34">
        <f t="shared" si="3"/>
        <v>0.98372685185185182</v>
      </c>
    </row>
    <row r="20" spans="1:14" ht="16.5" thickBot="1" x14ac:dyDescent="0.3">
      <c r="A20" s="32" t="s">
        <v>32</v>
      </c>
      <c r="B20" s="10" t="s">
        <v>78</v>
      </c>
      <c r="C20" s="93">
        <v>0</v>
      </c>
      <c r="D20" s="24">
        <f t="shared" si="4"/>
        <v>0</v>
      </c>
      <c r="E20" s="26">
        <v>0</v>
      </c>
      <c r="F20" s="24">
        <f t="shared" si="5"/>
        <v>0</v>
      </c>
      <c r="G20" s="26">
        <v>0</v>
      </c>
      <c r="H20" s="24">
        <f t="shared" si="0"/>
        <v>0</v>
      </c>
      <c r="I20" s="26">
        <v>0</v>
      </c>
      <c r="J20" s="24">
        <f t="shared" si="6"/>
        <v>0</v>
      </c>
      <c r="K20" s="63">
        <f t="shared" si="1"/>
        <v>0</v>
      </c>
      <c r="L20" s="33">
        <v>30</v>
      </c>
      <c r="M20" s="33" t="str">
        <f t="shared" si="2"/>
        <v>720:00:00</v>
      </c>
      <c r="N20" s="34">
        <f t="shared" si="3"/>
        <v>1</v>
      </c>
    </row>
    <row r="21" spans="1:14" ht="16.5" thickBot="1" x14ac:dyDescent="0.3">
      <c r="A21" s="32" t="s">
        <v>34</v>
      </c>
      <c r="B21" s="10" t="s">
        <v>79</v>
      </c>
      <c r="C21" s="92">
        <v>8.3333333333333329E-2</v>
      </c>
      <c r="D21" s="24">
        <f t="shared" si="4"/>
        <v>2.7777777777777775E-3</v>
      </c>
      <c r="E21" s="26">
        <v>0</v>
      </c>
      <c r="F21" s="24">
        <f t="shared" si="5"/>
        <v>0</v>
      </c>
      <c r="G21" s="76">
        <v>7.2916666666666657E-2</v>
      </c>
      <c r="H21" s="24">
        <f t="shared" si="0"/>
        <v>2.4305555555555552E-3</v>
      </c>
      <c r="I21" s="76">
        <v>0</v>
      </c>
      <c r="J21" s="24">
        <f t="shared" si="6"/>
        <v>0</v>
      </c>
      <c r="K21" s="63">
        <f>SUM(C21+E21+G21+I21)</f>
        <v>0.15625</v>
      </c>
      <c r="L21" s="33">
        <v>30</v>
      </c>
      <c r="M21" s="33" t="str">
        <f t="shared" si="2"/>
        <v>716:15:00</v>
      </c>
      <c r="N21" s="34">
        <f t="shared" si="3"/>
        <v>0.99479166666666663</v>
      </c>
    </row>
    <row r="22" spans="1:14" ht="16.5" thickBot="1" x14ac:dyDescent="0.3">
      <c r="A22" s="32" t="s">
        <v>36</v>
      </c>
      <c r="B22" s="10" t="s">
        <v>80</v>
      </c>
      <c r="C22" s="93">
        <v>0</v>
      </c>
      <c r="D22" s="24">
        <f t="shared" si="4"/>
        <v>0</v>
      </c>
      <c r="E22" s="26">
        <v>0</v>
      </c>
      <c r="F22" s="24">
        <f t="shared" si="5"/>
        <v>0</v>
      </c>
      <c r="G22" s="26">
        <v>0</v>
      </c>
      <c r="H22" s="24">
        <f t="shared" si="0"/>
        <v>0</v>
      </c>
      <c r="I22" s="26">
        <v>0</v>
      </c>
      <c r="J22" s="24">
        <f t="shared" si="6"/>
        <v>0</v>
      </c>
      <c r="K22" s="63">
        <f t="shared" si="1"/>
        <v>0</v>
      </c>
      <c r="L22" s="33">
        <v>30</v>
      </c>
      <c r="M22" s="33" t="str">
        <f t="shared" si="2"/>
        <v>720:00:00</v>
      </c>
      <c r="N22" s="34">
        <f t="shared" si="3"/>
        <v>1</v>
      </c>
    </row>
    <row r="23" spans="1:14" ht="16.5" thickBot="1" x14ac:dyDescent="0.3">
      <c r="A23" s="32" t="s">
        <v>38</v>
      </c>
      <c r="B23" s="10" t="s">
        <v>81</v>
      </c>
      <c r="C23" s="93">
        <v>0</v>
      </c>
      <c r="D23" s="24">
        <f t="shared" si="4"/>
        <v>0</v>
      </c>
      <c r="E23" s="26">
        <v>0</v>
      </c>
      <c r="F23" s="24">
        <f t="shared" si="5"/>
        <v>0</v>
      </c>
      <c r="G23" s="26">
        <v>0</v>
      </c>
      <c r="H23" s="24">
        <f t="shared" si="0"/>
        <v>0</v>
      </c>
      <c r="I23" s="26">
        <v>0</v>
      </c>
      <c r="J23" s="24">
        <f t="shared" si="6"/>
        <v>0</v>
      </c>
      <c r="K23" s="63">
        <f t="shared" si="1"/>
        <v>0</v>
      </c>
      <c r="L23" s="33">
        <v>30</v>
      </c>
      <c r="M23" s="33" t="str">
        <f t="shared" si="2"/>
        <v>720:00:00</v>
      </c>
      <c r="N23" s="34">
        <f t="shared" si="3"/>
        <v>1</v>
      </c>
    </row>
    <row r="24" spans="1:14" ht="16.5" thickBot="1" x14ac:dyDescent="0.3">
      <c r="A24" s="32" t="s">
        <v>40</v>
      </c>
      <c r="B24" s="10" t="s">
        <v>82</v>
      </c>
      <c r="C24" s="94">
        <v>0</v>
      </c>
      <c r="D24" s="82">
        <f t="shared" si="4"/>
        <v>0</v>
      </c>
      <c r="E24" s="80">
        <v>0</v>
      </c>
      <c r="F24" s="82">
        <f t="shared" si="5"/>
        <v>0</v>
      </c>
      <c r="G24" s="81">
        <v>9.9305555555555564E-2</v>
      </c>
      <c r="H24" s="82">
        <f t="shared" si="0"/>
        <v>3.3101851851851855E-3</v>
      </c>
      <c r="I24" s="81">
        <v>4.8611111111111112E-2</v>
      </c>
      <c r="J24" s="82">
        <f t="shared" si="6"/>
        <v>1.6203703703703703E-3</v>
      </c>
      <c r="K24" s="83">
        <f t="shared" si="1"/>
        <v>0.14791666666666667</v>
      </c>
      <c r="L24" s="84">
        <v>30</v>
      </c>
      <c r="M24" s="84" t="str">
        <f t="shared" si="2"/>
        <v>716:27:00</v>
      </c>
      <c r="N24" s="85">
        <f t="shared" si="3"/>
        <v>0.99506944444444456</v>
      </c>
    </row>
    <row r="25" spans="1:14" ht="16.5" thickBot="1" x14ac:dyDescent="0.3">
      <c r="A25" s="54" t="s">
        <v>42</v>
      </c>
      <c r="B25" s="73"/>
      <c r="C25" s="86">
        <f>SUM(C3:C24)</f>
        <v>7.6083333333333334</v>
      </c>
      <c r="D25" s="87">
        <f t="shared" ref="D25" si="7">SUM(C25/L25)</f>
        <v>1.1527777777777777E-2</v>
      </c>
      <c r="E25" s="86">
        <f>SUM(E3:E24)</f>
        <v>0.46111111111111114</v>
      </c>
      <c r="F25" s="87">
        <f t="shared" ref="F25" si="8">SUM(E25/L25)</f>
        <v>6.9865319865319874E-4</v>
      </c>
      <c r="G25" s="86">
        <f>SUM(G3:G24)</f>
        <v>6.4951388888888912</v>
      </c>
      <c r="H25" s="87">
        <f t="shared" ref="H25" si="9">SUM(G25/L25)</f>
        <v>9.8411195286195324E-3</v>
      </c>
      <c r="I25" s="88">
        <f>SUM(I3:I24)</f>
        <v>1.6631944444444446</v>
      </c>
      <c r="J25" s="87">
        <f t="shared" ref="J25" si="10">SUM(I25/L25)</f>
        <v>2.5199915824915828E-3</v>
      </c>
      <c r="K25" s="89">
        <f>SUM(K3:K24)</f>
        <v>16.227777777777778</v>
      </c>
      <c r="L25" s="90">
        <f>SUM(L3:L24)</f>
        <v>660</v>
      </c>
      <c r="M25" s="90">
        <f xml:space="preserve"> SUM(L25-K25)</f>
        <v>643.77222222222224</v>
      </c>
      <c r="N25" s="91">
        <f t="shared" si="3"/>
        <v>0.9754124579124579</v>
      </c>
    </row>
    <row r="30" spans="1:14" ht="13.5" thickBot="1" x14ac:dyDescent="0.25"/>
    <row r="31" spans="1:14" ht="16.5" thickBot="1" x14ac:dyDescent="0.3">
      <c r="A31" s="32" t="s">
        <v>27</v>
      </c>
      <c r="B31" s="54" t="s">
        <v>84</v>
      </c>
      <c r="C31" s="22">
        <v>0.98333333333333328</v>
      </c>
      <c r="D31" s="11">
        <f>SUM(C31/L31)</f>
        <v>3.2777777777777774E-2</v>
      </c>
      <c r="E31" s="13">
        <v>0</v>
      </c>
      <c r="F31" s="11">
        <f>SUM(E31/L31)</f>
        <v>0</v>
      </c>
      <c r="G31" s="13">
        <v>0</v>
      </c>
      <c r="H31" s="11">
        <f>SUM(G31/L31)</f>
        <v>0</v>
      </c>
      <c r="I31" s="13">
        <v>0</v>
      </c>
      <c r="J31" s="11">
        <f>SUM(I31/L31)</f>
        <v>0</v>
      </c>
      <c r="K31" s="63">
        <f>SUM(C31+E31+G31+I31)</f>
        <v>0.98333333333333328</v>
      </c>
      <c r="L31" s="33">
        <v>30</v>
      </c>
      <c r="M31" s="33" t="str">
        <f xml:space="preserve"> TEXT(L31-K31, "[H]:MM:SS")</f>
        <v>696:24:00</v>
      </c>
      <c r="N31" s="34">
        <f>SUM(M31/L31)</f>
        <v>0.96722222222222221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32" sqref="R32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6" width="10.7109375" customWidth="1"/>
    <col min="7" max="7" width="13.42578125" customWidth="1"/>
    <col min="8" max="10" width="10.7109375" customWidth="1"/>
    <col min="11" max="11" width="17.7109375" customWidth="1"/>
    <col min="12" max="12" width="14.42578125" customWidth="1"/>
    <col min="13" max="13" width="16" customWidth="1"/>
    <col min="14" max="14" width="12.7109375" customWidth="1"/>
  </cols>
  <sheetData>
    <row r="1" spans="1:14" ht="50.1" customHeight="1" x14ac:dyDescent="0.25">
      <c r="A1" s="145" t="s">
        <v>88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33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14" ht="16.5" thickBot="1" x14ac:dyDescent="0.3">
      <c r="A3" s="32" t="s">
        <v>0</v>
      </c>
      <c r="B3" s="12" t="s">
        <v>67</v>
      </c>
      <c r="C3" s="67">
        <v>5.5</v>
      </c>
      <c r="D3" s="24">
        <f>SUM(C3/L3)</f>
        <v>0.17741935483870969</v>
      </c>
      <c r="E3" s="67">
        <v>0.25</v>
      </c>
      <c r="F3" s="24">
        <f>SUM(E3/L3)</f>
        <v>8.0645161290322578E-3</v>
      </c>
      <c r="G3" s="67">
        <v>4.7062500000000007</v>
      </c>
      <c r="H3" s="24">
        <f t="shared" ref="H3:H24" si="0">SUM(G3/L3)</f>
        <v>0.15181451612903227</v>
      </c>
      <c r="I3" s="99">
        <v>0.54513888888888884</v>
      </c>
      <c r="J3" s="96">
        <f>SUM(I3/L3)</f>
        <v>1.7585125448028673E-2</v>
      </c>
      <c r="K3" s="63">
        <f>SUM(C3+E3+G3+I3)</f>
        <v>11.00138888888889</v>
      </c>
      <c r="L3" s="33">
        <v>31</v>
      </c>
      <c r="M3" s="33" t="str">
        <f t="shared" ref="M3:M24" si="1" xml:space="preserve"> TEXT(L3-K3, "[H]:MM:SS")</f>
        <v>479:58:00</v>
      </c>
      <c r="N3" s="34">
        <f t="shared" ref="N3:N25" si="2">SUM(M3/L3)</f>
        <v>0.64511648745519712</v>
      </c>
    </row>
    <row r="4" spans="1:14" ht="16.5" thickBot="1" x14ac:dyDescent="0.3">
      <c r="A4" s="32" t="s">
        <v>2</v>
      </c>
      <c r="B4" s="12" t="s">
        <v>98</v>
      </c>
      <c r="C4" s="67">
        <v>0.16458333333333333</v>
      </c>
      <c r="D4" s="24">
        <f t="shared" ref="D4:D24" si="3">SUM(C4/L4)</f>
        <v>5.3091397849462365E-3</v>
      </c>
      <c r="E4" s="26">
        <v>0</v>
      </c>
      <c r="F4" s="24">
        <f t="shared" ref="F4:F24" si="4">SUM(E4/L4)</f>
        <v>0</v>
      </c>
      <c r="G4" s="67">
        <v>9.0972222222222218E-2</v>
      </c>
      <c r="H4" s="24">
        <f t="shared" si="0"/>
        <v>2.9345878136200717E-3</v>
      </c>
      <c r="I4" s="100">
        <v>0</v>
      </c>
      <c r="J4" s="96">
        <f t="shared" ref="J4:J24" si="5">SUM(I4/L4)</f>
        <v>0</v>
      </c>
      <c r="K4" s="63">
        <f t="shared" ref="K4:K25" si="6">SUM(C4+E4+G4+I4)</f>
        <v>0.25555555555555554</v>
      </c>
      <c r="L4" s="33">
        <v>31</v>
      </c>
      <c r="M4" s="33" t="str">
        <f t="shared" si="1"/>
        <v>737:52:00</v>
      </c>
      <c r="N4" s="34">
        <f t="shared" si="2"/>
        <v>0.99175627240143371</v>
      </c>
    </row>
    <row r="5" spans="1:14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67">
        <v>8.3333333333333329E-2</v>
      </c>
      <c r="H5" s="24">
        <f t="shared" si="0"/>
        <v>2.6881720430107525E-3</v>
      </c>
      <c r="I5" s="101">
        <v>1.111111111111111E-2</v>
      </c>
      <c r="J5" s="96">
        <f t="shared" si="5"/>
        <v>3.584229390681003E-4</v>
      </c>
      <c r="K5" s="63">
        <f t="shared" si="6"/>
        <v>9.4444444444444442E-2</v>
      </c>
      <c r="L5" s="33">
        <v>31</v>
      </c>
      <c r="M5" s="33" t="str">
        <f t="shared" si="1"/>
        <v>741:44:00</v>
      </c>
      <c r="N5" s="34">
        <f t="shared" si="2"/>
        <v>0.99695340501792118</v>
      </c>
    </row>
    <row r="6" spans="1:14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100">
        <v>0</v>
      </c>
      <c r="J6" s="96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67">
        <v>4.7222222222222221E-2</v>
      </c>
      <c r="D7" s="24">
        <f t="shared" si="3"/>
        <v>1.5232974910394264E-3</v>
      </c>
      <c r="E7" s="26">
        <v>0</v>
      </c>
      <c r="F7" s="24">
        <f t="shared" si="4"/>
        <v>0</v>
      </c>
      <c r="G7" s="67">
        <v>0.18680555555555556</v>
      </c>
      <c r="H7" s="24">
        <f t="shared" si="0"/>
        <v>6.0259856630824372E-3</v>
      </c>
      <c r="I7" s="101">
        <v>1.0416666666666666E-2</v>
      </c>
      <c r="J7" s="96">
        <f t="shared" si="5"/>
        <v>3.3602150537634406E-4</v>
      </c>
      <c r="K7" s="63">
        <f t="shared" si="6"/>
        <v>0.24444444444444444</v>
      </c>
      <c r="L7" s="33">
        <v>31</v>
      </c>
      <c r="M7" s="33" t="str">
        <f t="shared" si="1"/>
        <v>738:08:00</v>
      </c>
      <c r="N7" s="34">
        <f t="shared" si="2"/>
        <v>0.99211469534050178</v>
      </c>
    </row>
    <row r="8" spans="1:14" ht="16.5" thickBot="1" x14ac:dyDescent="0.3">
      <c r="A8" s="32" t="s">
        <v>9</v>
      </c>
      <c r="B8" s="12" t="s">
        <v>69</v>
      </c>
      <c r="C8" s="67">
        <v>0.57499999999999996</v>
      </c>
      <c r="D8" s="24">
        <f t="shared" si="3"/>
        <v>1.8548387096774192E-2</v>
      </c>
      <c r="E8" s="67">
        <v>2.0833333333333332E-2</v>
      </c>
      <c r="F8" s="24">
        <f t="shared" si="4"/>
        <v>6.7204301075268812E-4</v>
      </c>
      <c r="G8" s="67">
        <v>0.18194444444444446</v>
      </c>
      <c r="H8" s="24">
        <f t="shared" si="0"/>
        <v>5.8691756272401443E-3</v>
      </c>
      <c r="I8" s="101">
        <v>0.17777777777777778</v>
      </c>
      <c r="J8" s="96">
        <f t="shared" si="5"/>
        <v>5.7347670250896057E-3</v>
      </c>
      <c r="K8" s="63">
        <f t="shared" si="6"/>
        <v>0.9555555555555556</v>
      </c>
      <c r="L8" s="33">
        <v>31</v>
      </c>
      <c r="M8" s="33" t="str">
        <f t="shared" si="1"/>
        <v>721:04:00</v>
      </c>
      <c r="N8" s="34">
        <f t="shared" si="2"/>
        <v>0.9691756272401435</v>
      </c>
    </row>
    <row r="9" spans="1:14" ht="16.5" thickBot="1" x14ac:dyDescent="0.3">
      <c r="A9" s="32" t="s">
        <v>11</v>
      </c>
      <c r="B9" s="12" t="s">
        <v>70</v>
      </c>
      <c r="C9" s="67">
        <v>0.28611111111111109</v>
      </c>
      <c r="D9" s="24">
        <f t="shared" si="3"/>
        <v>9.2293906810035839E-3</v>
      </c>
      <c r="E9" s="76">
        <v>0</v>
      </c>
      <c r="F9" s="24">
        <f t="shared" si="4"/>
        <v>0</v>
      </c>
      <c r="G9" s="67">
        <v>1.2062499999999998</v>
      </c>
      <c r="H9" s="24">
        <f t="shared" si="0"/>
        <v>3.8911290322580637E-2</v>
      </c>
      <c r="I9" s="101">
        <v>4.1666666666666664E-2</v>
      </c>
      <c r="J9" s="96">
        <f t="shared" si="5"/>
        <v>1.3440860215053762E-3</v>
      </c>
      <c r="K9" s="63">
        <f t="shared" si="6"/>
        <v>1.5340277777777775</v>
      </c>
      <c r="L9" s="33">
        <v>31</v>
      </c>
      <c r="M9" s="33" t="str">
        <f t="shared" si="1"/>
        <v>707:11:00</v>
      </c>
      <c r="N9" s="34">
        <f t="shared" si="2"/>
        <v>0.95051523297491036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100">
        <v>0</v>
      </c>
      <c r="J10" s="96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100">
        <v>0</v>
      </c>
      <c r="J11" s="96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100">
        <v>0</v>
      </c>
      <c r="J12" s="96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102">
        <v>0</v>
      </c>
      <c r="J13" s="96">
        <f t="shared" si="5"/>
        <v>0</v>
      </c>
      <c r="K13" s="6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67">
        <v>6.25E-2</v>
      </c>
      <c r="F14" s="24">
        <f t="shared" si="4"/>
        <v>2.0161290322580645E-3</v>
      </c>
      <c r="G14" s="26">
        <v>0</v>
      </c>
      <c r="H14" s="24">
        <f t="shared" si="0"/>
        <v>0</v>
      </c>
      <c r="I14" s="100">
        <v>0</v>
      </c>
      <c r="J14" s="96">
        <f t="shared" si="5"/>
        <v>0</v>
      </c>
      <c r="K14" s="63">
        <f t="shared" si="6"/>
        <v>6.25E-2</v>
      </c>
      <c r="L14" s="33">
        <v>31</v>
      </c>
      <c r="M14" s="33" t="str">
        <f t="shared" si="1"/>
        <v>742:30:00</v>
      </c>
      <c r="N14" s="34">
        <f t="shared" si="2"/>
        <v>0.99798387096774188</v>
      </c>
    </row>
    <row r="15" spans="1:14" ht="16.5" thickBot="1" x14ac:dyDescent="0.3">
      <c r="A15" s="32" t="s">
        <v>21</v>
      </c>
      <c r="B15" s="12" t="s">
        <v>74</v>
      </c>
      <c r="C15" s="67">
        <v>1.1618055555555558</v>
      </c>
      <c r="D15" s="24">
        <f t="shared" si="3"/>
        <v>3.7477598566308251E-2</v>
      </c>
      <c r="E15" s="76">
        <v>0</v>
      </c>
      <c r="F15" s="24">
        <f t="shared" si="4"/>
        <v>0</v>
      </c>
      <c r="G15" s="67">
        <v>2.1493055555555554</v>
      </c>
      <c r="H15" s="24">
        <f t="shared" si="0"/>
        <v>6.9332437275985662E-2</v>
      </c>
      <c r="I15" s="101">
        <v>8.2638888888888887E-2</v>
      </c>
      <c r="J15" s="96">
        <f t="shared" si="5"/>
        <v>2.6657706093189963E-3</v>
      </c>
      <c r="K15" s="63">
        <f t="shared" si="6"/>
        <v>3.3937499999999998</v>
      </c>
      <c r="L15" s="33">
        <v>31</v>
      </c>
      <c r="M15" s="33" t="str">
        <f t="shared" si="1"/>
        <v>662:33:00</v>
      </c>
      <c r="N15" s="34">
        <f t="shared" si="2"/>
        <v>0.89052419354838708</v>
      </c>
    </row>
    <row r="16" spans="1:14" ht="16.5" thickBot="1" x14ac:dyDescent="0.3">
      <c r="A16" s="32" t="s">
        <v>23</v>
      </c>
      <c r="B16" s="12" t="s">
        <v>75</v>
      </c>
      <c r="C16" s="67">
        <v>3.306944444444444</v>
      </c>
      <c r="D16" s="24">
        <f t="shared" si="3"/>
        <v>0.10667562724014336</v>
      </c>
      <c r="E16" s="26">
        <v>0</v>
      </c>
      <c r="F16" s="24">
        <f t="shared" si="4"/>
        <v>0</v>
      </c>
      <c r="G16" s="67">
        <v>2.2131944444444445</v>
      </c>
      <c r="H16" s="24">
        <f t="shared" si="0"/>
        <v>7.1393369175627247E-2</v>
      </c>
      <c r="I16" s="102">
        <v>0</v>
      </c>
      <c r="J16" s="96">
        <f t="shared" si="5"/>
        <v>0</v>
      </c>
      <c r="K16" s="63">
        <f t="shared" si="6"/>
        <v>5.5201388888888889</v>
      </c>
      <c r="L16" s="33">
        <v>31</v>
      </c>
      <c r="M16" s="33" t="str">
        <f t="shared" si="1"/>
        <v>611:31:00</v>
      </c>
      <c r="N16" s="34">
        <f t="shared" si="2"/>
        <v>0.82193100358422932</v>
      </c>
    </row>
    <row r="17" spans="1:18" ht="16.5" thickBot="1" x14ac:dyDescent="0.3">
      <c r="A17" s="32" t="s">
        <v>25</v>
      </c>
      <c r="B17" s="12" t="s">
        <v>76</v>
      </c>
      <c r="C17" s="67">
        <v>0.10416666666666667</v>
      </c>
      <c r="D17" s="24">
        <f t="shared" si="3"/>
        <v>3.3602150537634409E-3</v>
      </c>
      <c r="E17" s="76">
        <v>0</v>
      </c>
      <c r="F17" s="24">
        <f t="shared" si="4"/>
        <v>0</v>
      </c>
      <c r="G17" s="67">
        <v>6.9444444444444434E-2</v>
      </c>
      <c r="H17" s="24">
        <f t="shared" si="0"/>
        <v>2.2401433691756267E-3</v>
      </c>
      <c r="I17" s="101">
        <v>0.22916666666666666</v>
      </c>
      <c r="J17" s="96">
        <f t="shared" si="5"/>
        <v>7.3924731182795694E-3</v>
      </c>
      <c r="K17" s="63">
        <f t="shared" si="6"/>
        <v>0.40277777777777779</v>
      </c>
      <c r="L17" s="33">
        <v>31</v>
      </c>
      <c r="M17" s="33" t="str">
        <f t="shared" si="1"/>
        <v>734:20:00</v>
      </c>
      <c r="N17" s="34">
        <f t="shared" si="2"/>
        <v>0.98700716845878145</v>
      </c>
    </row>
    <row r="18" spans="1:18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100">
        <v>0</v>
      </c>
      <c r="J18" s="96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8" ht="16.5" thickBot="1" x14ac:dyDescent="0.3">
      <c r="A19" s="32" t="s">
        <v>30</v>
      </c>
      <c r="B19" s="12" t="s">
        <v>103</v>
      </c>
      <c r="C19" s="67">
        <v>0.3430555555555555</v>
      </c>
      <c r="D19" s="24">
        <f t="shared" si="3"/>
        <v>1.1066308243727598E-2</v>
      </c>
      <c r="E19" s="26">
        <v>0</v>
      </c>
      <c r="F19" s="24">
        <f t="shared" si="4"/>
        <v>0</v>
      </c>
      <c r="G19" s="67">
        <v>0.58611111111111103</v>
      </c>
      <c r="H19" s="24">
        <f t="shared" si="0"/>
        <v>1.8906810035842291E-2</v>
      </c>
      <c r="I19" s="101">
        <v>2.361111111111111E-2</v>
      </c>
      <c r="J19" s="96">
        <f t="shared" si="5"/>
        <v>7.6164874551971321E-4</v>
      </c>
      <c r="K19" s="63">
        <f t="shared" si="6"/>
        <v>0.95277777777777761</v>
      </c>
      <c r="L19" s="33">
        <v>31</v>
      </c>
      <c r="M19" s="33" t="str">
        <f t="shared" si="1"/>
        <v>721:08:00</v>
      </c>
      <c r="N19" s="34">
        <f t="shared" si="2"/>
        <v>0.9692652329749103</v>
      </c>
    </row>
    <row r="20" spans="1:18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101">
        <v>4.3750000000000004E-2</v>
      </c>
      <c r="J20" s="96">
        <f t="shared" si="5"/>
        <v>1.4112903225806453E-3</v>
      </c>
      <c r="K20" s="63">
        <f t="shared" si="6"/>
        <v>4.3750000000000004E-2</v>
      </c>
      <c r="L20" s="33">
        <v>31</v>
      </c>
      <c r="M20" s="33" t="str">
        <f t="shared" si="1"/>
        <v>742:57:00</v>
      </c>
      <c r="N20" s="34">
        <f t="shared" si="2"/>
        <v>0.99858870967741942</v>
      </c>
    </row>
    <row r="21" spans="1:18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67">
        <v>5.2083333333333336E-2</v>
      </c>
      <c r="H21" s="24">
        <f t="shared" si="0"/>
        <v>1.6801075268817205E-3</v>
      </c>
      <c r="I21" s="102">
        <v>0</v>
      </c>
      <c r="J21" s="96">
        <f t="shared" si="5"/>
        <v>0</v>
      </c>
      <c r="K21" s="63">
        <f t="shared" si="6"/>
        <v>5.2083333333333336E-2</v>
      </c>
      <c r="L21" s="33">
        <v>31</v>
      </c>
      <c r="M21" s="33" t="str">
        <f t="shared" si="1"/>
        <v>742:45:00</v>
      </c>
      <c r="N21" s="34">
        <f t="shared" si="2"/>
        <v>0.99831989247311836</v>
      </c>
    </row>
    <row r="22" spans="1:18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100">
        <v>0</v>
      </c>
      <c r="J22" s="96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8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100">
        <v>0</v>
      </c>
      <c r="J23" s="96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8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67">
        <v>0.14583333333333334</v>
      </c>
      <c r="H24" s="24">
        <f t="shared" si="0"/>
        <v>4.7043010752688174E-3</v>
      </c>
      <c r="I24" s="100">
        <v>0</v>
      </c>
      <c r="J24" s="96">
        <f t="shared" si="5"/>
        <v>0</v>
      </c>
      <c r="K24" s="63">
        <f t="shared" si="6"/>
        <v>0.14583333333333334</v>
      </c>
      <c r="L24" s="33">
        <v>31</v>
      </c>
      <c r="M24" s="33" t="str">
        <f t="shared" si="1"/>
        <v>740:30:00</v>
      </c>
      <c r="N24" s="34">
        <f t="shared" si="2"/>
        <v>0.99529569892473124</v>
      </c>
    </row>
    <row r="25" spans="1:18" ht="16.5" thickBot="1" x14ac:dyDescent="0.3">
      <c r="A25" s="32" t="s">
        <v>42</v>
      </c>
      <c r="B25" s="35"/>
      <c r="C25" s="65">
        <f>SUM(C3:C24)</f>
        <v>11.488888888888889</v>
      </c>
      <c r="D25" s="66">
        <f t="shared" ref="D25" si="7">SUM(C25/L25)</f>
        <v>1.6845878136200716E-2</v>
      </c>
      <c r="E25" s="65">
        <f>SUM(E3:E24)</f>
        <v>0.33333333333333331</v>
      </c>
      <c r="F25" s="66">
        <f t="shared" ref="F25" si="8">SUM(E25/L25)</f>
        <v>4.8875855327468231E-4</v>
      </c>
      <c r="G25" s="65">
        <f>SUM(G3:G24)</f>
        <v>11.671527777777779</v>
      </c>
      <c r="H25" s="95">
        <f t="shared" ref="H25" si="9">SUM(G25/L25)</f>
        <v>1.7113677093515807E-2</v>
      </c>
      <c r="I25" s="98">
        <f>SUM(I3:I24)</f>
        <v>1.1652777777777776</v>
      </c>
      <c r="J25" s="97">
        <f>SUM(I25/L25)</f>
        <v>1.70861844248941E-3</v>
      </c>
      <c r="K25" s="33">
        <f t="shared" si="6"/>
        <v>24.65902777777778</v>
      </c>
      <c r="L25" s="33">
        <f>SUM(L3:L24)</f>
        <v>682</v>
      </c>
      <c r="M25" s="33">
        <f xml:space="preserve"> SUM(L25-K25)</f>
        <v>657.34097222222226</v>
      </c>
      <c r="N25" s="47">
        <f t="shared" si="2"/>
        <v>0.96384306777451945</v>
      </c>
    </row>
    <row r="26" spans="1:18" ht="15.75" customHeight="1" x14ac:dyDescent="0.2"/>
    <row r="30" spans="1:18" x14ac:dyDescent="0.2">
      <c r="R30" t="s">
        <v>104</v>
      </c>
    </row>
    <row r="31" spans="1:18" ht="15.75" x14ac:dyDescent="0.25">
      <c r="A31" s="32" t="s">
        <v>27</v>
      </c>
      <c r="B31" s="54" t="s">
        <v>84</v>
      </c>
      <c r="C31" s="22">
        <v>2.5062499999999996</v>
      </c>
      <c r="D31" s="24">
        <f>SUM(C31/L31)</f>
        <v>8.3541666666666653E-2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2.5062499999999996</v>
      </c>
      <c r="L31" s="33">
        <v>30</v>
      </c>
      <c r="M31" s="33" t="str">
        <f xml:space="preserve"> TEXT(L31-K31, "[H]:MM:SS")</f>
        <v>659:51:00</v>
      </c>
      <c r="N31" s="34">
        <f>SUM(M31/L31)</f>
        <v>0.91645833333333337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3" sqref="U3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6" width="10.7109375" customWidth="1"/>
    <col min="7" max="7" width="11.7109375" style="69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1" ht="50.1" customHeight="1" x14ac:dyDescent="0.25">
      <c r="A1" s="145" t="s">
        <v>89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21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71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21" ht="16.5" thickBot="1" x14ac:dyDescent="0.3">
      <c r="A3" s="32" t="s">
        <v>0</v>
      </c>
      <c r="B3" s="12" t="s">
        <v>67</v>
      </c>
      <c r="C3" s="76">
        <v>1.5534722222222221</v>
      </c>
      <c r="D3" s="24">
        <f>SUM(C3/L3)</f>
        <v>5.0112007168458782E-2</v>
      </c>
      <c r="E3" s="70">
        <v>0</v>
      </c>
      <c r="F3" s="24">
        <f>SUM(E3/L3)</f>
        <v>0</v>
      </c>
      <c r="G3" s="22">
        <v>2.5062499999999996</v>
      </c>
      <c r="H3" s="24">
        <f t="shared" ref="H3:H24" si="0">SUM(G3/L3)</f>
        <v>8.0846774193548382E-2</v>
      </c>
      <c r="I3" s="76">
        <v>1.2673611111111109</v>
      </c>
      <c r="J3" s="24">
        <f>SUM(I3/L3)</f>
        <v>4.0882616487455191E-2</v>
      </c>
      <c r="K3" s="63">
        <f>SUM(C3+E3+G3+I3)</f>
        <v>5.3270833333333325</v>
      </c>
      <c r="L3" s="33">
        <v>31</v>
      </c>
      <c r="M3" s="33" t="str">
        <f t="shared" ref="M3:M24" si="1" xml:space="preserve"> TEXT(L3-K3, "[H]:MM:SS")</f>
        <v>616:09:00</v>
      </c>
      <c r="N3" s="34">
        <f t="shared" ref="N3:N25" si="2">SUM(M3/L3)</f>
        <v>0.8281586021505376</v>
      </c>
      <c r="U3" t="s">
        <v>104</v>
      </c>
    </row>
    <row r="4" spans="1:21" ht="16.5" thickBot="1" x14ac:dyDescent="0.3">
      <c r="A4" s="32" t="s">
        <v>2</v>
      </c>
      <c r="B4" s="12" t="s">
        <v>98</v>
      </c>
      <c r="C4" s="76">
        <v>0.53472222222222221</v>
      </c>
      <c r="D4" s="24">
        <f t="shared" ref="D4:D24" si="3">SUM(C4/L4)</f>
        <v>1.7249103942652329E-2</v>
      </c>
      <c r="E4" s="76">
        <v>0.21527777777777779</v>
      </c>
      <c r="F4" s="24">
        <f t="shared" ref="F4:F24" si="4">SUM(E4/L4)</f>
        <v>6.9444444444444449E-3</v>
      </c>
      <c r="G4" s="22">
        <v>0.48472222222222222</v>
      </c>
      <c r="H4" s="24">
        <f t="shared" si="0"/>
        <v>1.5636200716845877E-2</v>
      </c>
      <c r="I4" s="76">
        <v>0.60902777777777772</v>
      </c>
      <c r="J4" s="24">
        <f t="shared" ref="J4:J24" si="5">SUM(I4/L4)</f>
        <v>1.9646057347670248E-2</v>
      </c>
      <c r="K4" s="63">
        <f t="shared" ref="K4:K25" si="6">SUM(C4+E4+G4+I4)</f>
        <v>1.84375</v>
      </c>
      <c r="L4" s="33">
        <v>31</v>
      </c>
      <c r="M4" s="33" t="str">
        <f t="shared" si="1"/>
        <v>699:45:00</v>
      </c>
      <c r="N4" s="34">
        <f t="shared" si="2"/>
        <v>0.94052419354838712</v>
      </c>
    </row>
    <row r="5" spans="1:21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70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8.3333333333333329E-2</v>
      </c>
      <c r="J5" s="24">
        <f t="shared" si="5"/>
        <v>2.6881720430107525E-3</v>
      </c>
      <c r="K5" s="63">
        <f t="shared" si="6"/>
        <v>8.3333333333333329E-2</v>
      </c>
      <c r="L5" s="33">
        <v>31</v>
      </c>
      <c r="M5" s="33" t="str">
        <f t="shared" si="1"/>
        <v>742:00:00</v>
      </c>
      <c r="N5" s="34">
        <f t="shared" si="2"/>
        <v>0.99731182795698925</v>
      </c>
    </row>
    <row r="6" spans="1:21" ht="16.5" thickBot="1" x14ac:dyDescent="0.3">
      <c r="A6" s="32" t="s">
        <v>5</v>
      </c>
      <c r="B6" s="12" t="s">
        <v>99</v>
      </c>
      <c r="C6" s="76">
        <v>0.15694444444444444</v>
      </c>
      <c r="D6" s="24">
        <f t="shared" si="3"/>
        <v>5.0627240143369173E-3</v>
      </c>
      <c r="E6" s="70">
        <v>0</v>
      </c>
      <c r="F6" s="24">
        <f t="shared" si="4"/>
        <v>0</v>
      </c>
      <c r="G6" s="22">
        <v>4.7222222222222221E-2</v>
      </c>
      <c r="H6" s="24">
        <f t="shared" si="0"/>
        <v>1.5232974910394264E-3</v>
      </c>
      <c r="I6" s="76">
        <v>6.9444444444444441E-3</v>
      </c>
      <c r="J6" s="24">
        <f t="shared" si="5"/>
        <v>2.2401433691756272E-4</v>
      </c>
      <c r="K6" s="63">
        <f t="shared" si="6"/>
        <v>0.21111111111111111</v>
      </c>
      <c r="L6" s="33">
        <v>31</v>
      </c>
      <c r="M6" s="33" t="str">
        <f t="shared" si="1"/>
        <v>738:56:00</v>
      </c>
      <c r="N6" s="34">
        <f t="shared" si="2"/>
        <v>0.99318996415770611</v>
      </c>
    </row>
    <row r="7" spans="1:21" ht="16.5" thickBot="1" x14ac:dyDescent="0.3">
      <c r="A7" s="32" t="s">
        <v>7</v>
      </c>
      <c r="B7" s="12" t="s">
        <v>100</v>
      </c>
      <c r="C7" s="76">
        <v>4.1666666666666664E-2</v>
      </c>
      <c r="D7" s="24">
        <f t="shared" si="3"/>
        <v>1.3440860215053762E-3</v>
      </c>
      <c r="E7" s="70">
        <v>0</v>
      </c>
      <c r="F7" s="24">
        <f t="shared" si="4"/>
        <v>0</v>
      </c>
      <c r="G7" s="22">
        <v>6.9444444444444448E-2</v>
      </c>
      <c r="H7" s="24">
        <f t="shared" si="0"/>
        <v>2.2401433691756271E-3</v>
      </c>
      <c r="I7" s="70">
        <v>0</v>
      </c>
      <c r="J7" s="24">
        <f t="shared" si="5"/>
        <v>0</v>
      </c>
      <c r="K7" s="63">
        <f t="shared" si="6"/>
        <v>0.1111111111111111</v>
      </c>
      <c r="L7" s="33">
        <v>31</v>
      </c>
      <c r="M7" s="33" t="str">
        <f t="shared" si="1"/>
        <v>741:20:00</v>
      </c>
      <c r="N7" s="34">
        <f t="shared" si="2"/>
        <v>0.99641577060931896</v>
      </c>
    </row>
    <row r="8" spans="1:21" ht="16.5" thickBot="1" x14ac:dyDescent="0.3">
      <c r="A8" s="32" t="s">
        <v>9</v>
      </c>
      <c r="B8" s="12" t="s">
        <v>69</v>
      </c>
      <c r="C8" s="76">
        <v>1.20625</v>
      </c>
      <c r="D8" s="24">
        <f t="shared" si="3"/>
        <v>3.8911290322580644E-2</v>
      </c>
      <c r="E8" s="76">
        <v>3.4722222222222224E-2</v>
      </c>
      <c r="F8" s="24">
        <f t="shared" si="4"/>
        <v>1.1200716845878136E-3</v>
      </c>
      <c r="G8" s="22">
        <v>0.43333333333333335</v>
      </c>
      <c r="H8" s="24">
        <f t="shared" si="0"/>
        <v>1.3978494623655914E-2</v>
      </c>
      <c r="I8" s="76">
        <v>0.26319444444444445</v>
      </c>
      <c r="J8" s="24">
        <f t="shared" si="5"/>
        <v>8.4901433691756279E-3</v>
      </c>
      <c r="K8" s="63">
        <f t="shared" si="6"/>
        <v>1.9375000000000002</v>
      </c>
      <c r="L8" s="33">
        <v>31</v>
      </c>
      <c r="M8" s="33" t="str">
        <f t="shared" si="1"/>
        <v>697:30:00</v>
      </c>
      <c r="N8" s="34">
        <f t="shared" si="2"/>
        <v>0.9375</v>
      </c>
    </row>
    <row r="9" spans="1:21" ht="16.5" thickBot="1" x14ac:dyDescent="0.3">
      <c r="A9" s="32" t="s">
        <v>11</v>
      </c>
      <c r="B9" s="12" t="s">
        <v>70</v>
      </c>
      <c r="C9" s="76">
        <v>6.3194444444444442E-2</v>
      </c>
      <c r="D9" s="24">
        <f t="shared" si="3"/>
        <v>2.0385304659498206E-3</v>
      </c>
      <c r="E9" s="76">
        <v>0.14583333333333334</v>
      </c>
      <c r="F9" s="24">
        <f t="shared" si="4"/>
        <v>4.7043010752688174E-3</v>
      </c>
      <c r="G9" s="22">
        <v>0.76736111111111105</v>
      </c>
      <c r="H9" s="24">
        <f t="shared" si="0"/>
        <v>2.4753584229390679E-2</v>
      </c>
      <c r="I9" s="70">
        <v>0</v>
      </c>
      <c r="J9" s="24">
        <f t="shared" si="5"/>
        <v>0</v>
      </c>
      <c r="K9" s="63">
        <f t="shared" si="6"/>
        <v>0.97638888888888886</v>
      </c>
      <c r="L9" s="33">
        <v>31</v>
      </c>
      <c r="M9" s="33" t="str">
        <f t="shared" si="1"/>
        <v>720:34:00</v>
      </c>
      <c r="N9" s="34">
        <f t="shared" si="2"/>
        <v>0.96850358422939076</v>
      </c>
    </row>
    <row r="10" spans="1:21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70">
        <v>0</v>
      </c>
      <c r="F10" s="24">
        <f t="shared" si="4"/>
        <v>0</v>
      </c>
      <c r="G10" s="26">
        <v>0</v>
      </c>
      <c r="H10" s="24">
        <f t="shared" si="0"/>
        <v>0</v>
      </c>
      <c r="I10" s="70">
        <v>0</v>
      </c>
      <c r="J10" s="24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1" ht="16.5" thickBot="1" x14ac:dyDescent="0.3">
      <c r="A11" s="32" t="s">
        <v>15</v>
      </c>
      <c r="B11" s="12" t="s">
        <v>101</v>
      </c>
      <c r="C11" s="76">
        <v>0.20694444444444443</v>
      </c>
      <c r="D11" s="24">
        <f t="shared" si="3"/>
        <v>6.6756272401433687E-3</v>
      </c>
      <c r="E11" s="76">
        <v>0.2409722222222222</v>
      </c>
      <c r="F11" s="24">
        <f t="shared" si="4"/>
        <v>7.7732974910394255E-3</v>
      </c>
      <c r="G11" s="22">
        <v>0.3125</v>
      </c>
      <c r="H11" s="24">
        <f t="shared" si="0"/>
        <v>1.0080645161290322E-2</v>
      </c>
      <c r="I11" s="70">
        <v>0</v>
      </c>
      <c r="J11" s="24">
        <f t="shared" si="5"/>
        <v>0</v>
      </c>
      <c r="K11" s="63">
        <f t="shared" si="6"/>
        <v>0.76041666666666663</v>
      </c>
      <c r="L11" s="33">
        <v>31</v>
      </c>
      <c r="M11" s="33" t="str">
        <f t="shared" si="1"/>
        <v>725:45:00</v>
      </c>
      <c r="N11" s="34">
        <f t="shared" si="2"/>
        <v>0.97547043010752688</v>
      </c>
    </row>
    <row r="12" spans="1:21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70">
        <v>0</v>
      </c>
      <c r="F12" s="24">
        <f t="shared" si="4"/>
        <v>0</v>
      </c>
      <c r="G12" s="26">
        <v>0</v>
      </c>
      <c r="H12" s="24">
        <f t="shared" si="0"/>
        <v>0</v>
      </c>
      <c r="I12" s="70">
        <v>0</v>
      </c>
      <c r="J12" s="24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1" ht="16.5" thickBot="1" x14ac:dyDescent="0.3">
      <c r="A13" s="32" t="s">
        <v>50</v>
      </c>
      <c r="B13" s="12" t="s">
        <v>72</v>
      </c>
      <c r="C13" s="76">
        <v>3.0555555555555555E-2</v>
      </c>
      <c r="D13" s="24">
        <f t="shared" si="3"/>
        <v>9.8566308243727588E-4</v>
      </c>
      <c r="E13" s="70">
        <v>0</v>
      </c>
      <c r="F13" s="24">
        <f t="shared" si="4"/>
        <v>0</v>
      </c>
      <c r="G13" s="26">
        <v>0</v>
      </c>
      <c r="H13" s="24">
        <f t="shared" si="0"/>
        <v>0</v>
      </c>
      <c r="I13" s="70">
        <v>0</v>
      </c>
      <c r="J13" s="24">
        <f t="shared" si="5"/>
        <v>0</v>
      </c>
      <c r="K13" s="63">
        <f t="shared" si="6"/>
        <v>3.0555555555555555E-2</v>
      </c>
      <c r="L13" s="33">
        <v>31</v>
      </c>
      <c r="M13" s="33" t="str">
        <f t="shared" si="1"/>
        <v>743:16:00</v>
      </c>
      <c r="N13" s="34">
        <f t="shared" si="2"/>
        <v>0.9990143369175627</v>
      </c>
    </row>
    <row r="14" spans="1:21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70">
        <v>0</v>
      </c>
      <c r="F14" s="24">
        <f t="shared" si="4"/>
        <v>0</v>
      </c>
      <c r="G14" s="22">
        <v>4.1666666666666664E-2</v>
      </c>
      <c r="H14" s="24">
        <f t="shared" si="0"/>
        <v>1.3440860215053762E-3</v>
      </c>
      <c r="I14" s="70">
        <v>0</v>
      </c>
      <c r="J14" s="24">
        <f t="shared" si="5"/>
        <v>0</v>
      </c>
      <c r="K14" s="63">
        <f t="shared" si="6"/>
        <v>4.1666666666666664E-2</v>
      </c>
      <c r="L14" s="33">
        <v>31</v>
      </c>
      <c r="M14" s="33" t="str">
        <f t="shared" si="1"/>
        <v>743:00:00</v>
      </c>
      <c r="N14" s="34">
        <f t="shared" si="2"/>
        <v>0.99865591397849462</v>
      </c>
    </row>
    <row r="15" spans="1:21" ht="16.5" thickBot="1" x14ac:dyDescent="0.3">
      <c r="A15" s="32" t="s">
        <v>21</v>
      </c>
      <c r="B15" s="12" t="s">
        <v>74</v>
      </c>
      <c r="C15" s="76">
        <v>0.81458333333333333</v>
      </c>
      <c r="D15" s="24">
        <f t="shared" si="3"/>
        <v>2.6276881720430106E-2</v>
      </c>
      <c r="E15" s="70">
        <v>0</v>
      </c>
      <c r="F15" s="24">
        <f t="shared" si="4"/>
        <v>0</v>
      </c>
      <c r="G15" s="22">
        <v>1.3673611111111108</v>
      </c>
      <c r="H15" s="24">
        <f t="shared" si="0"/>
        <v>4.4108422939068088E-2</v>
      </c>
      <c r="I15" s="70">
        <v>0</v>
      </c>
      <c r="J15" s="24">
        <f t="shared" si="5"/>
        <v>0</v>
      </c>
      <c r="K15" s="63">
        <f t="shared" si="6"/>
        <v>2.181944444444444</v>
      </c>
      <c r="L15" s="33">
        <v>31</v>
      </c>
      <c r="M15" s="33" t="str">
        <f t="shared" si="1"/>
        <v>691:38:00</v>
      </c>
      <c r="N15" s="34">
        <f t="shared" si="2"/>
        <v>0.92961469534050178</v>
      </c>
    </row>
    <row r="16" spans="1:21" ht="16.5" thickBot="1" x14ac:dyDescent="0.3">
      <c r="A16" s="32" t="s">
        <v>23</v>
      </c>
      <c r="B16" s="12" t="s">
        <v>75</v>
      </c>
      <c r="C16" s="76">
        <v>3.1173611111111108</v>
      </c>
      <c r="D16" s="24">
        <f t="shared" si="3"/>
        <v>0.10056003584229389</v>
      </c>
      <c r="E16" s="70">
        <v>0</v>
      </c>
      <c r="F16" s="24">
        <f t="shared" si="4"/>
        <v>0</v>
      </c>
      <c r="G16" s="22">
        <v>1.05</v>
      </c>
      <c r="H16" s="24">
        <f t="shared" si="0"/>
        <v>3.3870967741935487E-2</v>
      </c>
      <c r="I16" s="70">
        <v>0</v>
      </c>
      <c r="J16" s="24">
        <f t="shared" si="5"/>
        <v>0</v>
      </c>
      <c r="K16" s="63">
        <f t="shared" si="6"/>
        <v>4.1673611111111111</v>
      </c>
      <c r="L16" s="33">
        <v>31</v>
      </c>
      <c r="M16" s="33" t="str">
        <f t="shared" si="1"/>
        <v>643:59:00</v>
      </c>
      <c r="N16" s="34">
        <f t="shared" si="2"/>
        <v>0.86556899641577068</v>
      </c>
    </row>
    <row r="17" spans="1:14" ht="16.5" thickBot="1" x14ac:dyDescent="0.3">
      <c r="A17" s="32" t="s">
        <v>25</v>
      </c>
      <c r="B17" s="12" t="s">
        <v>76</v>
      </c>
      <c r="C17" s="76">
        <v>0.16111111111111109</v>
      </c>
      <c r="D17" s="24">
        <f t="shared" si="3"/>
        <v>5.197132616487455E-3</v>
      </c>
      <c r="E17" s="76">
        <v>6.0416666666666667E-2</v>
      </c>
      <c r="F17" s="24">
        <f t="shared" si="4"/>
        <v>1.9489247311827956E-3</v>
      </c>
      <c r="G17" s="26">
        <v>0</v>
      </c>
      <c r="H17" s="24">
        <f t="shared" si="0"/>
        <v>0</v>
      </c>
      <c r="I17" s="76">
        <v>0.51736111111111116</v>
      </c>
      <c r="J17" s="24">
        <f t="shared" si="5"/>
        <v>1.6689068100358424E-2</v>
      </c>
      <c r="K17" s="63">
        <f t="shared" si="6"/>
        <v>0.73888888888888893</v>
      </c>
      <c r="L17" s="33">
        <v>31</v>
      </c>
      <c r="M17" s="33" t="str">
        <f t="shared" si="1"/>
        <v>726:16:00</v>
      </c>
      <c r="N17" s="34">
        <f t="shared" si="2"/>
        <v>0.97616487455197132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70">
        <v>0</v>
      </c>
      <c r="F18" s="24">
        <f t="shared" si="4"/>
        <v>0</v>
      </c>
      <c r="G18" s="22">
        <v>3.8194444444444441E-2</v>
      </c>
      <c r="H18" s="24">
        <f t="shared" si="0"/>
        <v>1.2320788530465949E-3</v>
      </c>
      <c r="I18" s="70">
        <v>0</v>
      </c>
      <c r="J18" s="24">
        <f t="shared" si="5"/>
        <v>0</v>
      </c>
      <c r="K18" s="63">
        <f t="shared" si="6"/>
        <v>3.8194444444444441E-2</v>
      </c>
      <c r="L18" s="33">
        <v>31</v>
      </c>
      <c r="M18" s="33" t="str">
        <f t="shared" si="1"/>
        <v>743:05:00</v>
      </c>
      <c r="N18" s="34">
        <f t="shared" si="2"/>
        <v>0.99876792114695345</v>
      </c>
    </row>
    <row r="19" spans="1:14" ht="16.5" thickBot="1" x14ac:dyDescent="0.3">
      <c r="A19" s="32" t="s">
        <v>30</v>
      </c>
      <c r="B19" s="12" t="s">
        <v>103</v>
      </c>
      <c r="C19" s="76">
        <v>0.68958333333333321</v>
      </c>
      <c r="D19" s="24">
        <f t="shared" si="3"/>
        <v>2.2244623655913974E-2</v>
      </c>
      <c r="E19" s="70">
        <v>0</v>
      </c>
      <c r="F19" s="24">
        <f t="shared" si="4"/>
        <v>0</v>
      </c>
      <c r="G19" s="22">
        <v>0.39166666666666661</v>
      </c>
      <c r="H19" s="24">
        <f t="shared" si="0"/>
        <v>1.2634408602150536E-2</v>
      </c>
      <c r="I19" s="76">
        <v>0.19930555555555554</v>
      </c>
      <c r="J19" s="24">
        <f t="shared" si="5"/>
        <v>6.4292114695340494E-3</v>
      </c>
      <c r="K19" s="63">
        <f t="shared" si="6"/>
        <v>1.2805555555555554</v>
      </c>
      <c r="L19" s="33">
        <v>31</v>
      </c>
      <c r="M19" s="33" t="str">
        <f t="shared" si="1"/>
        <v>713:16:00</v>
      </c>
      <c r="N19" s="34">
        <f t="shared" si="2"/>
        <v>0.95869175627240144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0">
        <v>0</v>
      </c>
      <c r="F20" s="24">
        <f t="shared" si="4"/>
        <v>0</v>
      </c>
      <c r="G20" s="22">
        <v>6.3888888888888884E-2</v>
      </c>
      <c r="H20" s="24">
        <f t="shared" si="0"/>
        <v>2.0609318996415767E-3</v>
      </c>
      <c r="I20" s="70">
        <v>0</v>
      </c>
      <c r="J20" s="24">
        <f t="shared" si="5"/>
        <v>0</v>
      </c>
      <c r="K20" s="63">
        <f t="shared" si="6"/>
        <v>6.3888888888888884E-2</v>
      </c>
      <c r="L20" s="33">
        <v>31</v>
      </c>
      <c r="M20" s="33" t="str">
        <f t="shared" si="1"/>
        <v>742:28:00</v>
      </c>
      <c r="N20" s="34">
        <f t="shared" si="2"/>
        <v>0.99793906810035848</v>
      </c>
    </row>
    <row r="21" spans="1:14" ht="16.5" thickBot="1" x14ac:dyDescent="0.3">
      <c r="A21" s="32" t="s">
        <v>34</v>
      </c>
      <c r="B21" s="12" t="s">
        <v>79</v>
      </c>
      <c r="C21" s="76">
        <v>0.14861111111111111</v>
      </c>
      <c r="D21" s="24">
        <f t="shared" si="3"/>
        <v>4.7939068100358419E-3</v>
      </c>
      <c r="E21" s="76">
        <v>0.14930555555555555</v>
      </c>
      <c r="F21" s="24">
        <f t="shared" si="4"/>
        <v>4.816308243727598E-3</v>
      </c>
      <c r="G21" s="22">
        <v>2.7777777777777779E-3</v>
      </c>
      <c r="H21" s="24">
        <f t="shared" si="0"/>
        <v>8.960573476702509E-5</v>
      </c>
      <c r="I21" s="76">
        <v>0.24722222222222223</v>
      </c>
      <c r="J21" s="24">
        <f t="shared" si="5"/>
        <v>7.9749103942652333E-3</v>
      </c>
      <c r="K21" s="63">
        <f t="shared" si="6"/>
        <v>0.54791666666666661</v>
      </c>
      <c r="L21" s="33">
        <v>31</v>
      </c>
      <c r="M21" s="33" t="str">
        <f t="shared" si="1"/>
        <v>730:51:00</v>
      </c>
      <c r="N21" s="34">
        <f t="shared" si="2"/>
        <v>0.98232526881720428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70">
        <v>0</v>
      </c>
      <c r="F22" s="24">
        <f t="shared" si="4"/>
        <v>0</v>
      </c>
      <c r="G22" s="26">
        <v>0</v>
      </c>
      <c r="H22" s="24">
        <f t="shared" si="0"/>
        <v>0</v>
      </c>
      <c r="I22" s="70">
        <v>0</v>
      </c>
      <c r="J22" s="24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70">
        <v>0</v>
      </c>
      <c r="F23" s="24">
        <f t="shared" si="4"/>
        <v>0</v>
      </c>
      <c r="G23" s="26">
        <v>0</v>
      </c>
      <c r="H23" s="24">
        <f t="shared" si="0"/>
        <v>0</v>
      </c>
      <c r="I23" s="70">
        <v>0</v>
      </c>
      <c r="J23" s="24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70">
        <v>0</v>
      </c>
      <c r="F24" s="24">
        <f t="shared" si="4"/>
        <v>0</v>
      </c>
      <c r="G24" s="22">
        <v>0.2583333333333333</v>
      </c>
      <c r="H24" s="24">
        <f t="shared" si="0"/>
        <v>8.3333333333333332E-3</v>
      </c>
      <c r="I24" s="70">
        <v>0</v>
      </c>
      <c r="J24" s="24">
        <f t="shared" si="5"/>
        <v>0</v>
      </c>
      <c r="K24" s="63">
        <f t="shared" si="6"/>
        <v>0.2583333333333333</v>
      </c>
      <c r="L24" s="33">
        <v>31</v>
      </c>
      <c r="M24" s="33" t="str">
        <f t="shared" si="1"/>
        <v>737:48:00</v>
      </c>
      <c r="N24" s="34">
        <f t="shared" si="2"/>
        <v>0.99166666666666659</v>
      </c>
    </row>
    <row r="25" spans="1:14" ht="15.75" x14ac:dyDescent="0.25">
      <c r="A25" s="32" t="s">
        <v>42</v>
      </c>
      <c r="B25" s="35"/>
      <c r="C25" s="48">
        <f>SUM(C3:C24)</f>
        <v>8.7249999999999996</v>
      </c>
      <c r="D25" s="72">
        <f t="shared" ref="D25" si="7">SUM(C25/L25)</f>
        <v>1.2793255131964809E-2</v>
      </c>
      <c r="E25" s="48">
        <f>SUM(E3:E24)</f>
        <v>0.84652777777777788</v>
      </c>
      <c r="F25" s="72">
        <f t="shared" ref="F25" si="8">SUM(E25/L25)</f>
        <v>1.2412430759204955E-3</v>
      </c>
      <c r="G25" s="68">
        <f>SUM(G3:G24)</f>
        <v>7.8347222222222221</v>
      </c>
      <c r="H25" s="72">
        <f t="shared" ref="H25" si="9">SUM(G25/L25)</f>
        <v>1.1487862495927013E-2</v>
      </c>
      <c r="I25" s="48">
        <f>SUM(I3:I24)</f>
        <v>3.1937499999999996</v>
      </c>
      <c r="J25" s="72">
        <f t="shared" ref="J25" si="10">SUM(I25/L25)</f>
        <v>4.6829178885630495E-3</v>
      </c>
      <c r="K25" s="33">
        <f t="shared" si="6"/>
        <v>20.6</v>
      </c>
      <c r="L25" s="33">
        <f>SUM(L3:L24)</f>
        <v>682</v>
      </c>
      <c r="M25" s="33">
        <f xml:space="preserve"> SUM(L25-K25)</f>
        <v>661.4</v>
      </c>
      <c r="N25" s="47">
        <f t="shared" si="2"/>
        <v>0.96979472140762457</v>
      </c>
    </row>
    <row r="26" spans="1:14" x14ac:dyDescent="0.2">
      <c r="L26" s="2"/>
    </row>
    <row r="31" spans="1:14" ht="15.75" x14ac:dyDescent="0.25">
      <c r="A31" s="32" t="s">
        <v>27</v>
      </c>
      <c r="B31" s="54" t="s">
        <v>84</v>
      </c>
      <c r="C31" s="22">
        <v>1.7493055555555557</v>
      </c>
      <c r="D31" s="24">
        <f>SUM(C31/L31)</f>
        <v>5.8310185185185187E-2</v>
      </c>
      <c r="E31" s="26">
        <v>0</v>
      </c>
      <c r="F31" s="24">
        <f>SUM(E31/L31)</f>
        <v>0</v>
      </c>
      <c r="G31" s="70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1.7493055555555557</v>
      </c>
      <c r="L31" s="33">
        <v>30</v>
      </c>
      <c r="M31" s="33" t="str">
        <f xml:space="preserve"> TEXT(L31-K31, "[H]:MM:SS")</f>
        <v>678:01:00</v>
      </c>
      <c r="N31" s="34">
        <f>SUM(M31/L31)</f>
        <v>0.94168981481481484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30" sqref="O30"/>
    </sheetView>
  </sheetViews>
  <sheetFormatPr defaultRowHeight="12.75" x14ac:dyDescent="0.2"/>
  <cols>
    <col min="1" max="1" width="20.7109375" customWidth="1"/>
    <col min="2" max="2" width="8.7109375" customWidth="1"/>
    <col min="3" max="3" width="11.5703125" customWidth="1"/>
    <col min="4" max="4" width="11.140625" customWidth="1"/>
    <col min="5" max="6" width="10.7109375" customWidth="1"/>
    <col min="7" max="7" width="12.28515625" customWidth="1"/>
    <col min="8" max="10" width="10.7109375" customWidth="1"/>
    <col min="11" max="11" width="17.7109375" customWidth="1"/>
    <col min="12" max="12" width="15.28515625" customWidth="1"/>
    <col min="13" max="13" width="15.140625" customWidth="1"/>
    <col min="14" max="14" width="10.7109375" customWidth="1"/>
  </cols>
  <sheetData>
    <row r="1" spans="1:14" ht="50.1" customHeight="1" x14ac:dyDescent="0.25">
      <c r="A1" s="145" t="s">
        <v>90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16.5" customHeight="1" thickBot="1" x14ac:dyDescent="0.25">
      <c r="A2" s="146"/>
      <c r="B2" s="14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9"/>
      <c r="L2" s="56"/>
      <c r="M2" s="55"/>
      <c r="N2" s="57"/>
    </row>
    <row r="3" spans="1:14" ht="16.5" thickBot="1" x14ac:dyDescent="0.3">
      <c r="A3" s="54" t="s">
        <v>0</v>
      </c>
      <c r="B3" s="12" t="s">
        <v>67</v>
      </c>
      <c r="C3" s="67">
        <v>1.7569444444444446</v>
      </c>
      <c r="D3" s="24">
        <f>SUM(C3/L3)</f>
        <v>5.856481481481482E-2</v>
      </c>
      <c r="E3" s="67">
        <v>0.16666666666666666</v>
      </c>
      <c r="F3" s="24">
        <f>SUM(E3/L3)</f>
        <v>5.5555555555555549E-3</v>
      </c>
      <c r="G3" s="67">
        <v>1.754861111111111</v>
      </c>
      <c r="H3" s="24">
        <f t="shared" ref="H3:H24" si="0">SUM(G3/L3)</f>
        <v>5.8495370370370364E-2</v>
      </c>
      <c r="I3" s="67">
        <v>0.43194444444444446</v>
      </c>
      <c r="J3" s="24">
        <f>SUM(I3/L3)</f>
        <v>1.4398148148148149E-2</v>
      </c>
      <c r="K3" s="33">
        <f>SUM(C3+E3+G3+I3)</f>
        <v>4.1104166666666666</v>
      </c>
      <c r="L3" s="33">
        <v>30</v>
      </c>
      <c r="M3" s="58" t="str">
        <f t="shared" ref="M3:M24" si="1" xml:space="preserve"> TEXT(L3-K3, "[H]:MM:SS")</f>
        <v>621:21:00</v>
      </c>
      <c r="N3" s="59">
        <f t="shared" ref="N3:N25" si="2">SUM(M3/L3)</f>
        <v>0.86298611111111112</v>
      </c>
    </row>
    <row r="4" spans="1:14" ht="16.5" thickBot="1" x14ac:dyDescent="0.3">
      <c r="A4" s="54" t="s">
        <v>2</v>
      </c>
      <c r="B4" s="12" t="s">
        <v>98</v>
      </c>
      <c r="C4" s="76">
        <v>0</v>
      </c>
      <c r="D4" s="24">
        <f t="shared" ref="D4:D24" si="3">SUM(C4/L4)</f>
        <v>0</v>
      </c>
      <c r="E4" s="25">
        <v>0</v>
      </c>
      <c r="F4" s="24">
        <f t="shared" ref="F4:F24" si="4">SUM(E4/L4)</f>
        <v>0</v>
      </c>
      <c r="G4" s="67">
        <v>0.125</v>
      </c>
      <c r="H4" s="24">
        <f t="shared" si="0"/>
        <v>4.1666666666666666E-3</v>
      </c>
      <c r="I4" s="67">
        <v>4.1666666666666664E-2</v>
      </c>
      <c r="J4" s="24">
        <f t="shared" ref="J4:J24" si="5">SUM(I4/L4)</f>
        <v>1.3888888888888887E-3</v>
      </c>
      <c r="K4" s="33">
        <f t="shared" ref="K4:K25" si="6">SUM(C4+E4+G4+I4)</f>
        <v>0.16666666666666666</v>
      </c>
      <c r="L4" s="33">
        <v>30</v>
      </c>
      <c r="M4" s="58" t="str">
        <f t="shared" si="1"/>
        <v>716:00:00</v>
      </c>
      <c r="N4" s="60">
        <f t="shared" si="2"/>
        <v>0.99444444444444435</v>
      </c>
    </row>
    <row r="5" spans="1:14" ht="16.5" thickBot="1" x14ac:dyDescent="0.3">
      <c r="A5" s="54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25">
        <v>0</v>
      </c>
      <c r="J5" s="24">
        <f t="shared" si="5"/>
        <v>0</v>
      </c>
      <c r="K5" s="33">
        <f t="shared" si="6"/>
        <v>0</v>
      </c>
      <c r="L5" s="33">
        <v>30</v>
      </c>
      <c r="M5" s="58" t="str">
        <f t="shared" si="1"/>
        <v>720:00:00</v>
      </c>
      <c r="N5" s="60">
        <f t="shared" si="2"/>
        <v>1</v>
      </c>
    </row>
    <row r="6" spans="1:14" ht="16.5" thickBot="1" x14ac:dyDescent="0.3">
      <c r="A6" s="54" t="s">
        <v>5</v>
      </c>
      <c r="B6" s="12" t="s">
        <v>99</v>
      </c>
      <c r="C6" s="67">
        <v>6.25E-2</v>
      </c>
      <c r="D6" s="24">
        <f t="shared" si="3"/>
        <v>2.0833333333333333E-3</v>
      </c>
      <c r="E6" s="25">
        <v>0</v>
      </c>
      <c r="F6" s="24">
        <f t="shared" si="4"/>
        <v>0</v>
      </c>
      <c r="G6" s="67">
        <v>7.4305555555555555E-2</v>
      </c>
      <c r="H6" s="24">
        <f t="shared" si="0"/>
        <v>2.476851851851852E-3</v>
      </c>
      <c r="I6" s="67">
        <v>0.15625</v>
      </c>
      <c r="J6" s="24">
        <f t="shared" si="5"/>
        <v>5.208333333333333E-3</v>
      </c>
      <c r="K6" s="33">
        <f t="shared" si="6"/>
        <v>0.29305555555555557</v>
      </c>
      <c r="L6" s="33">
        <v>30</v>
      </c>
      <c r="M6" s="58" t="str">
        <f t="shared" si="1"/>
        <v>712:58:00</v>
      </c>
      <c r="N6" s="60">
        <f t="shared" si="2"/>
        <v>0.99023148148148155</v>
      </c>
    </row>
    <row r="7" spans="1:14" ht="16.5" thickBot="1" x14ac:dyDescent="0.3">
      <c r="A7" s="54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67">
        <v>7.4305555555555555E-2</v>
      </c>
      <c r="H7" s="24">
        <f t="shared" si="0"/>
        <v>2.476851851851852E-3</v>
      </c>
      <c r="I7" s="76">
        <v>0</v>
      </c>
      <c r="J7" s="24">
        <f t="shared" si="5"/>
        <v>0</v>
      </c>
      <c r="K7" s="33">
        <f t="shared" si="6"/>
        <v>7.4305555555555555E-2</v>
      </c>
      <c r="L7" s="33">
        <v>30</v>
      </c>
      <c r="M7" s="58" t="str">
        <f t="shared" si="1"/>
        <v>718:13:00</v>
      </c>
      <c r="N7" s="60">
        <f t="shared" si="2"/>
        <v>0.99752314814814824</v>
      </c>
    </row>
    <row r="8" spans="1:14" ht="16.5" thickBot="1" x14ac:dyDescent="0.3">
      <c r="A8" s="54" t="s">
        <v>9</v>
      </c>
      <c r="B8" s="12" t="s">
        <v>69</v>
      </c>
      <c r="C8" s="67">
        <v>0.13125000000000001</v>
      </c>
      <c r="D8" s="24">
        <f t="shared" si="3"/>
        <v>4.3750000000000004E-3</v>
      </c>
      <c r="E8" s="67">
        <v>9.5138888888888884E-2</v>
      </c>
      <c r="F8" s="24">
        <f t="shared" si="4"/>
        <v>3.1712962962962962E-3</v>
      </c>
      <c r="G8" s="67">
        <v>0.1076388888888889</v>
      </c>
      <c r="H8" s="24">
        <f t="shared" si="0"/>
        <v>3.5879629629629634E-3</v>
      </c>
      <c r="I8" s="25">
        <v>0</v>
      </c>
      <c r="J8" s="24">
        <f t="shared" si="5"/>
        <v>0</v>
      </c>
      <c r="K8" s="33">
        <f t="shared" si="6"/>
        <v>0.33402777777777781</v>
      </c>
      <c r="L8" s="33">
        <v>30</v>
      </c>
      <c r="M8" s="58" t="str">
        <f t="shared" si="1"/>
        <v>711:59:00</v>
      </c>
      <c r="N8" s="60">
        <f t="shared" si="2"/>
        <v>0.98886574074074074</v>
      </c>
    </row>
    <row r="9" spans="1:14" ht="16.5" thickBot="1" x14ac:dyDescent="0.3">
      <c r="A9" s="54" t="s">
        <v>11</v>
      </c>
      <c r="B9" s="12" t="s">
        <v>70</v>
      </c>
      <c r="C9" s="67">
        <v>0.2</v>
      </c>
      <c r="D9" s="24">
        <f t="shared" si="3"/>
        <v>6.6666666666666671E-3</v>
      </c>
      <c r="E9" s="67">
        <v>8.3333333333333329E-2</v>
      </c>
      <c r="F9" s="24">
        <f t="shared" si="4"/>
        <v>2.7777777777777775E-3</v>
      </c>
      <c r="G9" s="67">
        <v>0.6659722222222223</v>
      </c>
      <c r="H9" s="24">
        <f t="shared" si="0"/>
        <v>2.2199074074074076E-2</v>
      </c>
      <c r="I9" s="76">
        <v>0</v>
      </c>
      <c r="J9" s="24">
        <f t="shared" si="5"/>
        <v>0</v>
      </c>
      <c r="K9" s="33">
        <f t="shared" si="6"/>
        <v>0.94930555555555562</v>
      </c>
      <c r="L9" s="33">
        <v>30</v>
      </c>
      <c r="M9" s="58" t="str">
        <f t="shared" si="1"/>
        <v>697:13:00</v>
      </c>
      <c r="N9" s="60">
        <f t="shared" si="2"/>
        <v>0.96835648148148157</v>
      </c>
    </row>
    <row r="10" spans="1:14" ht="16.5" thickBot="1" x14ac:dyDescent="0.3">
      <c r="A10" s="54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30</v>
      </c>
      <c r="M10" s="58" t="str">
        <f t="shared" si="1"/>
        <v>720:00:00</v>
      </c>
      <c r="N10" s="60">
        <f t="shared" si="2"/>
        <v>1</v>
      </c>
    </row>
    <row r="11" spans="1:14" ht="16.5" thickBot="1" x14ac:dyDescent="0.3">
      <c r="A11" s="54" t="s">
        <v>15</v>
      </c>
      <c r="B11" s="12" t="s">
        <v>101</v>
      </c>
      <c r="C11" s="25">
        <v>0</v>
      </c>
      <c r="D11" s="24">
        <f t="shared" si="3"/>
        <v>0</v>
      </c>
      <c r="E11" s="67">
        <v>0.53402777777777777</v>
      </c>
      <c r="F11" s="24">
        <f t="shared" si="4"/>
        <v>1.7800925925925925E-2</v>
      </c>
      <c r="G11" s="67">
        <v>4.1666666666666664E-2</v>
      </c>
      <c r="H11" s="24">
        <f t="shared" si="0"/>
        <v>1.3888888888888887E-3</v>
      </c>
      <c r="I11" s="25">
        <v>0</v>
      </c>
      <c r="J11" s="24">
        <f t="shared" si="5"/>
        <v>0</v>
      </c>
      <c r="K11" s="33">
        <f t="shared" si="6"/>
        <v>0.5756944444444444</v>
      </c>
      <c r="L11" s="33">
        <v>30</v>
      </c>
      <c r="M11" s="58" t="str">
        <f t="shared" si="1"/>
        <v>706:11:00</v>
      </c>
      <c r="N11" s="60">
        <f t="shared" si="2"/>
        <v>0.98081018518518504</v>
      </c>
    </row>
    <row r="12" spans="1:14" ht="16.5" thickBot="1" x14ac:dyDescent="0.3">
      <c r="A12" s="54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33">
        <v>30</v>
      </c>
      <c r="M12" s="58" t="str">
        <f t="shared" si="1"/>
        <v>720:00:00</v>
      </c>
      <c r="N12" s="60">
        <f t="shared" si="2"/>
        <v>1</v>
      </c>
    </row>
    <row r="13" spans="1:14" ht="16.5" thickBot="1" x14ac:dyDescent="0.3">
      <c r="A13" s="54" t="s">
        <v>50</v>
      </c>
      <c r="B13" s="12" t="s">
        <v>72</v>
      </c>
      <c r="C13" s="25">
        <v>0</v>
      </c>
      <c r="D13" s="24">
        <f t="shared" si="3"/>
        <v>0</v>
      </c>
      <c r="E13" s="25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33">
        <f t="shared" si="6"/>
        <v>0</v>
      </c>
      <c r="L13" s="33">
        <v>30</v>
      </c>
      <c r="M13" s="58" t="str">
        <f t="shared" si="1"/>
        <v>720:00:00</v>
      </c>
      <c r="N13" s="60">
        <f t="shared" si="2"/>
        <v>1</v>
      </c>
    </row>
    <row r="14" spans="1:14" ht="16.5" thickBot="1" x14ac:dyDescent="0.3">
      <c r="A14" s="54" t="s">
        <v>51</v>
      </c>
      <c r="B14" s="12" t="s">
        <v>73</v>
      </c>
      <c r="C14" s="67">
        <v>1.3194444444444444E-2</v>
      </c>
      <c r="D14" s="24">
        <f t="shared" si="3"/>
        <v>4.3981481481481481E-4</v>
      </c>
      <c r="E14" s="25">
        <v>0</v>
      </c>
      <c r="F14" s="24">
        <f t="shared" si="4"/>
        <v>0</v>
      </c>
      <c r="G14" s="67">
        <v>7.6388888888888886E-3</v>
      </c>
      <c r="H14" s="24">
        <f t="shared" si="0"/>
        <v>2.5462962962962961E-4</v>
      </c>
      <c r="I14" s="25">
        <v>0</v>
      </c>
      <c r="J14" s="24">
        <f t="shared" si="5"/>
        <v>0</v>
      </c>
      <c r="K14" s="33">
        <f t="shared" si="6"/>
        <v>2.0833333333333332E-2</v>
      </c>
      <c r="L14" s="33">
        <v>30</v>
      </c>
      <c r="M14" s="58" t="str">
        <f t="shared" si="1"/>
        <v>719:30:00</v>
      </c>
      <c r="N14" s="60">
        <f t="shared" si="2"/>
        <v>0.99930555555555556</v>
      </c>
    </row>
    <row r="15" spans="1:14" ht="16.5" thickBot="1" x14ac:dyDescent="0.3">
      <c r="A15" s="54" t="s">
        <v>21</v>
      </c>
      <c r="B15" s="12" t="s">
        <v>74</v>
      </c>
      <c r="C15" s="67">
        <v>0.27222222222222225</v>
      </c>
      <c r="D15" s="24">
        <f t="shared" si="3"/>
        <v>9.0740740740740747E-3</v>
      </c>
      <c r="E15" s="67">
        <v>0.10763888888888888</v>
      </c>
      <c r="F15" s="24">
        <f t="shared" si="4"/>
        <v>3.5879629629629625E-3</v>
      </c>
      <c r="G15" s="67">
        <v>0.74236111111111103</v>
      </c>
      <c r="H15" s="24">
        <f t="shared" si="0"/>
        <v>2.4745370370370369E-2</v>
      </c>
      <c r="I15" s="25">
        <v>0</v>
      </c>
      <c r="J15" s="24">
        <f t="shared" si="5"/>
        <v>0</v>
      </c>
      <c r="K15" s="33">
        <f t="shared" si="6"/>
        <v>1.1222222222222222</v>
      </c>
      <c r="L15" s="33">
        <v>30</v>
      </c>
      <c r="M15" s="58" t="str">
        <f t="shared" si="1"/>
        <v>693:04:00</v>
      </c>
      <c r="N15" s="60">
        <f t="shared" si="2"/>
        <v>0.96259259259259267</v>
      </c>
    </row>
    <row r="16" spans="1:14" ht="16.5" thickBot="1" x14ac:dyDescent="0.3">
      <c r="A16" s="54" t="s">
        <v>23</v>
      </c>
      <c r="B16" s="12" t="s">
        <v>75</v>
      </c>
      <c r="C16" s="67">
        <v>4.2138888888888895</v>
      </c>
      <c r="D16" s="24">
        <f t="shared" si="3"/>
        <v>0.14046296296296298</v>
      </c>
      <c r="E16" s="76">
        <v>0</v>
      </c>
      <c r="F16" s="24">
        <f t="shared" si="4"/>
        <v>0</v>
      </c>
      <c r="G16" s="67">
        <v>1.2895833333333333</v>
      </c>
      <c r="H16" s="24">
        <f t="shared" si="0"/>
        <v>4.2986111111111107E-2</v>
      </c>
      <c r="I16" s="76">
        <v>0</v>
      </c>
      <c r="J16" s="24">
        <f t="shared" si="5"/>
        <v>0</v>
      </c>
      <c r="K16" s="33">
        <f t="shared" si="6"/>
        <v>5.5034722222222232</v>
      </c>
      <c r="L16" s="33">
        <v>30</v>
      </c>
      <c r="M16" s="58" t="str">
        <f t="shared" si="1"/>
        <v>587:55:00</v>
      </c>
      <c r="N16" s="60">
        <f t="shared" si="2"/>
        <v>0.81655092592592582</v>
      </c>
    </row>
    <row r="17" spans="1:14" ht="16.5" thickBot="1" x14ac:dyDescent="0.3">
      <c r="A17" s="54" t="s">
        <v>25</v>
      </c>
      <c r="B17" s="12" t="s">
        <v>76</v>
      </c>
      <c r="C17" s="76">
        <v>0</v>
      </c>
      <c r="D17" s="24">
        <f t="shared" si="3"/>
        <v>0</v>
      </c>
      <c r="E17" s="25">
        <v>0</v>
      </c>
      <c r="F17" s="24">
        <f t="shared" si="4"/>
        <v>0</v>
      </c>
      <c r="G17" s="26">
        <v>0</v>
      </c>
      <c r="H17" s="24">
        <f t="shared" si="0"/>
        <v>0</v>
      </c>
      <c r="I17" s="67">
        <v>0.63055555555555554</v>
      </c>
      <c r="J17" s="24">
        <f t="shared" si="5"/>
        <v>2.1018518518518516E-2</v>
      </c>
      <c r="K17" s="33">
        <f t="shared" si="6"/>
        <v>0.63055555555555554</v>
      </c>
      <c r="L17" s="33">
        <v>30</v>
      </c>
      <c r="M17" s="58" t="str">
        <f t="shared" si="1"/>
        <v>704:52:00</v>
      </c>
      <c r="N17" s="60">
        <f t="shared" si="2"/>
        <v>0.97898148148148145</v>
      </c>
    </row>
    <row r="18" spans="1:14" ht="16.5" thickBot="1" x14ac:dyDescent="0.3">
      <c r="A18" s="54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0</v>
      </c>
      <c r="L18" s="33">
        <v>30</v>
      </c>
      <c r="M18" s="58" t="str">
        <f t="shared" si="1"/>
        <v>720:00:00</v>
      </c>
      <c r="N18" s="60">
        <f t="shared" si="2"/>
        <v>1</v>
      </c>
    </row>
    <row r="19" spans="1:14" ht="16.5" thickBot="1" x14ac:dyDescent="0.3">
      <c r="A19" s="54" t="s">
        <v>30</v>
      </c>
      <c r="B19" s="12" t="s">
        <v>103</v>
      </c>
      <c r="C19" s="67">
        <v>1.5277777777777777E-2</v>
      </c>
      <c r="D19" s="24">
        <f t="shared" si="3"/>
        <v>5.0925925925925921E-4</v>
      </c>
      <c r="E19" s="25">
        <v>0</v>
      </c>
      <c r="F19" s="24">
        <f t="shared" si="4"/>
        <v>0</v>
      </c>
      <c r="G19" s="67">
        <v>0.19861111111111113</v>
      </c>
      <c r="H19" s="24">
        <f t="shared" si="0"/>
        <v>6.6203703703703711E-3</v>
      </c>
      <c r="I19" s="67">
        <v>0.32847222222222228</v>
      </c>
      <c r="J19" s="24">
        <f t="shared" si="5"/>
        <v>1.0949074074074076E-2</v>
      </c>
      <c r="K19" s="33">
        <f t="shared" si="6"/>
        <v>0.54236111111111118</v>
      </c>
      <c r="L19" s="33">
        <v>30</v>
      </c>
      <c r="M19" s="58" t="str">
        <f t="shared" si="1"/>
        <v>706:59:00</v>
      </c>
      <c r="N19" s="60">
        <f t="shared" si="2"/>
        <v>0.98192129629629632</v>
      </c>
    </row>
    <row r="20" spans="1:14" ht="16.5" thickBot="1" x14ac:dyDescent="0.3">
      <c r="A20" s="54" t="s">
        <v>32</v>
      </c>
      <c r="B20" s="12" t="s">
        <v>78</v>
      </c>
      <c r="C20" s="67">
        <v>8.3333333333333329E-2</v>
      </c>
      <c r="D20" s="24">
        <f t="shared" si="3"/>
        <v>2.7777777777777775E-3</v>
      </c>
      <c r="E20" s="25">
        <v>0</v>
      </c>
      <c r="F20" s="24">
        <f t="shared" si="4"/>
        <v>0</v>
      </c>
      <c r="G20" s="67">
        <v>2.6388888888888889E-2</v>
      </c>
      <c r="H20" s="24">
        <f t="shared" si="0"/>
        <v>8.7962962962962962E-4</v>
      </c>
      <c r="I20" s="25">
        <v>0</v>
      </c>
      <c r="J20" s="24">
        <f t="shared" si="5"/>
        <v>0</v>
      </c>
      <c r="K20" s="33">
        <f t="shared" si="6"/>
        <v>0.10972222222222222</v>
      </c>
      <c r="L20" s="33">
        <v>30</v>
      </c>
      <c r="M20" s="58" t="str">
        <f t="shared" si="1"/>
        <v>717:22:00</v>
      </c>
      <c r="N20" s="60">
        <f t="shared" si="2"/>
        <v>0.99634259259259261</v>
      </c>
    </row>
    <row r="21" spans="1:14" ht="16.5" thickBot="1" x14ac:dyDescent="0.3">
      <c r="A21" s="54" t="s">
        <v>34</v>
      </c>
      <c r="B21" s="12" t="s">
        <v>79</v>
      </c>
      <c r="C21" s="67">
        <v>0.125</v>
      </c>
      <c r="D21" s="24">
        <f t="shared" si="3"/>
        <v>4.1666666666666666E-3</v>
      </c>
      <c r="E21" s="25">
        <v>0</v>
      </c>
      <c r="F21" s="24">
        <f t="shared" si="4"/>
        <v>0</v>
      </c>
      <c r="G21" s="67">
        <v>0.24305555555555558</v>
      </c>
      <c r="H21" s="24">
        <f t="shared" si="0"/>
        <v>8.1018518518518531E-3</v>
      </c>
      <c r="I21" s="67">
        <v>0.10972222222222222</v>
      </c>
      <c r="J21" s="24">
        <f t="shared" si="5"/>
        <v>3.6574074074074074E-3</v>
      </c>
      <c r="K21" s="33">
        <f t="shared" si="6"/>
        <v>0.4777777777777778</v>
      </c>
      <c r="L21" s="33">
        <v>30</v>
      </c>
      <c r="M21" s="58" t="str">
        <f t="shared" si="1"/>
        <v>708:32:00</v>
      </c>
      <c r="N21" s="60">
        <f t="shared" si="2"/>
        <v>0.9840740740740741</v>
      </c>
    </row>
    <row r="22" spans="1:14" ht="16.5" thickBot="1" x14ac:dyDescent="0.3">
      <c r="A22" s="54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30</v>
      </c>
      <c r="M22" s="58" t="str">
        <f t="shared" si="1"/>
        <v>720:00:00</v>
      </c>
      <c r="N22" s="60">
        <f t="shared" si="2"/>
        <v>1</v>
      </c>
    </row>
    <row r="23" spans="1:14" ht="16.5" thickBot="1" x14ac:dyDescent="0.3">
      <c r="A23" s="54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</v>
      </c>
      <c r="L23" s="33">
        <v>30</v>
      </c>
      <c r="M23" s="58" t="str">
        <f t="shared" si="1"/>
        <v>720:00:00</v>
      </c>
      <c r="N23" s="60">
        <f t="shared" si="2"/>
        <v>1</v>
      </c>
    </row>
    <row r="24" spans="1:14" ht="16.5" thickBot="1" x14ac:dyDescent="0.3">
      <c r="A24" s="54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30</v>
      </c>
      <c r="M24" s="58" t="str">
        <f t="shared" si="1"/>
        <v>720:00:00</v>
      </c>
      <c r="N24" s="60">
        <f t="shared" si="2"/>
        <v>1</v>
      </c>
    </row>
    <row r="25" spans="1:14" ht="16.5" thickBot="1" x14ac:dyDescent="0.3">
      <c r="A25" s="54" t="s">
        <v>42</v>
      </c>
      <c r="B25" s="62"/>
      <c r="C25" s="26">
        <f>SUM(C3:C24)</f>
        <v>6.8736111111111109</v>
      </c>
      <c r="D25" s="24">
        <f t="shared" ref="D25" si="7">SUM(C25/L25)</f>
        <v>1.041456228956229E-2</v>
      </c>
      <c r="E25" s="26">
        <f>SUM(E3:E24)</f>
        <v>0.98680555555555549</v>
      </c>
      <c r="F25" s="24">
        <f t="shared" ref="F25" si="8">SUM(E25/L25)</f>
        <v>1.4951599326599326E-3</v>
      </c>
      <c r="G25" s="26">
        <f>SUM(G3:G24)</f>
        <v>5.3513888888888879</v>
      </c>
      <c r="H25" s="24">
        <f t="shared" ref="H25" si="9">SUM(G25/L25)</f>
        <v>8.108164983164981E-3</v>
      </c>
      <c r="I25" s="26">
        <f>SUM(I3:I24)</f>
        <v>1.6986111111111113</v>
      </c>
      <c r="J25" s="24">
        <f t="shared" ref="J25" si="10">SUM(I25/L25)</f>
        <v>2.5736531986531989E-3</v>
      </c>
      <c r="K25" s="33">
        <f t="shared" si="6"/>
        <v>14.910416666666665</v>
      </c>
      <c r="L25" s="33">
        <f>SUM(L3:L24)</f>
        <v>660</v>
      </c>
      <c r="M25" s="58">
        <f xml:space="preserve"> SUM(L25-K25)</f>
        <v>645.08958333333328</v>
      </c>
      <c r="N25" s="61">
        <f t="shared" si="2"/>
        <v>0.97740845959595957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3.0041666666666669</v>
      </c>
      <c r="D31" s="24">
        <f>SUM(C31/L31)</f>
        <v>0.1001388888888889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3.0041666666666669</v>
      </c>
      <c r="L31" s="33">
        <v>30</v>
      </c>
      <c r="M31" s="33" t="str">
        <f xml:space="preserve"> TEXT(L31-K31, "[H]:MM:SS")</f>
        <v>647:54:00</v>
      </c>
      <c r="N31" s="34">
        <f>SUM(M31/L31)</f>
        <v>0.89986111111111111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RowHeight="12.75" x14ac:dyDescent="0.2"/>
  <cols>
    <col min="1" max="1" width="20.7109375" customWidth="1"/>
    <col min="2" max="2" width="8.7109375" customWidth="1"/>
    <col min="3" max="3" width="13.28515625" customWidth="1"/>
    <col min="4" max="6" width="10.7109375" customWidth="1"/>
    <col min="7" max="7" width="12" customWidth="1"/>
    <col min="8" max="8" width="11.140625" customWidth="1"/>
    <col min="9" max="10" width="10.7109375" customWidth="1"/>
    <col min="11" max="11" width="17.7109375" customWidth="1"/>
    <col min="12" max="12" width="15.7109375" customWidth="1"/>
    <col min="13" max="13" width="17" customWidth="1"/>
    <col min="14" max="14" width="10.7109375" customWidth="1"/>
  </cols>
  <sheetData>
    <row r="1" spans="1:14" ht="50.1" customHeight="1" thickBot="1" x14ac:dyDescent="0.3">
      <c r="A1" s="150" t="s">
        <v>91</v>
      </c>
      <c r="B1" s="151"/>
      <c r="C1" s="156" t="s">
        <v>46</v>
      </c>
      <c r="D1" s="157"/>
      <c r="E1" s="156" t="s">
        <v>45</v>
      </c>
      <c r="F1" s="157"/>
      <c r="G1" s="156" t="s">
        <v>44</v>
      </c>
      <c r="H1" s="157"/>
      <c r="I1" s="156" t="s">
        <v>43</v>
      </c>
      <c r="J1" s="158"/>
      <c r="K1" s="154" t="s">
        <v>52</v>
      </c>
      <c r="L1" s="16"/>
      <c r="M1" s="18" t="s">
        <v>53</v>
      </c>
      <c r="N1" s="14"/>
    </row>
    <row r="2" spans="1:14" ht="16.5" customHeight="1" thickBot="1" x14ac:dyDescent="0.25">
      <c r="A2" s="152"/>
      <c r="B2" s="153"/>
      <c r="C2" s="74" t="s">
        <v>47</v>
      </c>
      <c r="D2" s="74" t="s">
        <v>48</v>
      </c>
      <c r="E2" s="74" t="s">
        <v>47</v>
      </c>
      <c r="F2" s="74" t="s">
        <v>48</v>
      </c>
      <c r="G2" s="74" t="s">
        <v>47</v>
      </c>
      <c r="H2" s="74" t="s">
        <v>48</v>
      </c>
      <c r="I2" s="74" t="s">
        <v>47</v>
      </c>
      <c r="J2" s="75" t="s">
        <v>48</v>
      </c>
      <c r="K2" s="155"/>
      <c r="L2" s="17"/>
      <c r="M2" s="19"/>
      <c r="N2" s="15"/>
    </row>
    <row r="3" spans="1:14" ht="16.5" thickBot="1" x14ac:dyDescent="0.3">
      <c r="A3" s="10" t="s">
        <v>0</v>
      </c>
      <c r="B3" s="12" t="s">
        <v>67</v>
      </c>
      <c r="C3" s="76">
        <v>3.9416666666666664</v>
      </c>
      <c r="D3" s="24">
        <f>SUM(C3/L3)</f>
        <v>0.12715053763440859</v>
      </c>
      <c r="E3" s="76">
        <v>0.45833333333333337</v>
      </c>
      <c r="F3" s="24">
        <f>SUM(E3/L3)</f>
        <v>1.4784946236559141E-2</v>
      </c>
      <c r="G3" s="22">
        <v>1.1416666666666668</v>
      </c>
      <c r="H3" s="24">
        <f t="shared" ref="H3:H24" si="0">SUM(G3/L3)</f>
        <v>3.6827956989247318E-2</v>
      </c>
      <c r="I3" s="76">
        <v>0.94097222222222232</v>
      </c>
      <c r="J3" s="24">
        <f>SUM(I3/L3)</f>
        <v>3.0353942652329751E-2</v>
      </c>
      <c r="K3" s="33">
        <f>SUM(C3+E3+G3+I3)</f>
        <v>6.4826388888888884</v>
      </c>
      <c r="L3" s="8">
        <v>31</v>
      </c>
      <c r="M3" s="20" t="str">
        <f t="shared" ref="M3:M24" si="1" xml:space="preserve"> TEXT(L3-K3, "[H]:MM:SS")</f>
        <v>588:25:00</v>
      </c>
      <c r="N3" s="21">
        <f t="shared" ref="N3:N24" si="2">SUM(M3/L3)</f>
        <v>0.79088261648745517</v>
      </c>
    </row>
    <row r="4" spans="1:14" ht="16.5" thickBot="1" x14ac:dyDescent="0.3">
      <c r="A4" s="10" t="s">
        <v>2</v>
      </c>
      <c r="B4" s="12" t="s">
        <v>98</v>
      </c>
      <c r="C4" s="76">
        <v>0</v>
      </c>
      <c r="D4" s="24">
        <f t="shared" ref="D4:D24" si="3">SUM(C4/L4)</f>
        <v>0</v>
      </c>
      <c r="E4" s="76">
        <v>6.25E-2</v>
      </c>
      <c r="F4" s="24">
        <f t="shared" ref="F4:F24" si="4">SUM(E4/L4)</f>
        <v>2.0161290322580645E-3</v>
      </c>
      <c r="G4" s="22">
        <v>6.25E-2</v>
      </c>
      <c r="H4" s="24">
        <f t="shared" si="0"/>
        <v>2.0161290322580645E-3</v>
      </c>
      <c r="I4" s="76">
        <v>3.1944444444444449E-2</v>
      </c>
      <c r="J4" s="24">
        <f t="shared" ref="J4:J24" si="5">SUM(I4/L4)</f>
        <v>1.0304659498207886E-3</v>
      </c>
      <c r="K4" s="33">
        <f t="shared" ref="K4:K24" si="6">SUM(C4+E4+G4+I4)</f>
        <v>0.15694444444444444</v>
      </c>
      <c r="L4" s="8">
        <v>31</v>
      </c>
      <c r="M4" s="20" t="str">
        <f t="shared" si="1"/>
        <v>740:14:00</v>
      </c>
      <c r="N4" s="21">
        <f t="shared" si="2"/>
        <v>0.99493727598566306</v>
      </c>
    </row>
    <row r="5" spans="1:14" ht="16.5" thickBot="1" x14ac:dyDescent="0.3">
      <c r="A5" s="10" t="s">
        <v>49</v>
      </c>
      <c r="B5" s="12" t="s">
        <v>68</v>
      </c>
      <c r="C5" s="76">
        <v>0</v>
      </c>
      <c r="D5" s="24">
        <f t="shared" si="3"/>
        <v>0</v>
      </c>
      <c r="E5" s="76">
        <v>6.9444444444444447E-4</v>
      </c>
      <c r="F5" s="24">
        <f t="shared" si="4"/>
        <v>2.2401433691756272E-5</v>
      </c>
      <c r="G5" s="76">
        <v>0</v>
      </c>
      <c r="H5" s="24">
        <f t="shared" si="0"/>
        <v>0</v>
      </c>
      <c r="I5" s="25">
        <v>0</v>
      </c>
      <c r="J5" s="24">
        <f t="shared" si="5"/>
        <v>0</v>
      </c>
      <c r="K5" s="33">
        <f t="shared" si="6"/>
        <v>6.9444444444444447E-4</v>
      </c>
      <c r="L5" s="8">
        <v>31</v>
      </c>
      <c r="M5" s="20" t="str">
        <f t="shared" si="1"/>
        <v>743:59:00</v>
      </c>
      <c r="N5" s="21">
        <f t="shared" si="2"/>
        <v>0.99997759856630819</v>
      </c>
    </row>
    <row r="6" spans="1:14" ht="16.5" thickBot="1" x14ac:dyDescent="0.3">
      <c r="A6" s="10" t="s">
        <v>5</v>
      </c>
      <c r="B6" s="12" t="s">
        <v>99</v>
      </c>
      <c r="C6" s="76">
        <v>6.7361111111111108E-2</v>
      </c>
      <c r="D6" s="24">
        <f t="shared" si="3"/>
        <v>2.1729390681003583E-3</v>
      </c>
      <c r="E6" s="25">
        <v>0</v>
      </c>
      <c r="F6" s="24">
        <f t="shared" si="4"/>
        <v>0</v>
      </c>
      <c r="G6" s="22">
        <v>1.8055555555555557E-2</v>
      </c>
      <c r="H6" s="24">
        <f t="shared" si="0"/>
        <v>5.8243727598566314E-4</v>
      </c>
      <c r="I6" s="76">
        <v>0</v>
      </c>
      <c r="J6" s="24">
        <f t="shared" si="5"/>
        <v>0</v>
      </c>
      <c r="K6" s="33">
        <f t="shared" si="6"/>
        <v>8.5416666666666669E-2</v>
      </c>
      <c r="L6" s="8">
        <v>31</v>
      </c>
      <c r="M6" s="20" t="str">
        <f t="shared" si="1"/>
        <v>741:57:00</v>
      </c>
      <c r="N6" s="21">
        <f t="shared" si="2"/>
        <v>0.99724462365591404</v>
      </c>
    </row>
    <row r="7" spans="1:14" ht="16.5" thickBot="1" x14ac:dyDescent="0.3">
      <c r="A7" s="10" t="s">
        <v>7</v>
      </c>
      <c r="B7" s="12" t="s">
        <v>100</v>
      </c>
      <c r="C7" s="25">
        <v>0</v>
      </c>
      <c r="D7" s="24">
        <f t="shared" si="3"/>
        <v>0</v>
      </c>
      <c r="E7" s="76">
        <v>8.3333333333333329E-2</v>
      </c>
      <c r="F7" s="24">
        <f t="shared" si="4"/>
        <v>2.6881720430107525E-3</v>
      </c>
      <c r="G7" s="22">
        <v>0.29027777777777775</v>
      </c>
      <c r="H7" s="24">
        <f t="shared" si="0"/>
        <v>9.3637992831541207E-3</v>
      </c>
      <c r="I7" s="76">
        <v>0</v>
      </c>
      <c r="J7" s="24">
        <f t="shared" si="5"/>
        <v>0</v>
      </c>
      <c r="K7" s="33">
        <f t="shared" si="6"/>
        <v>0.37361111111111106</v>
      </c>
      <c r="L7" s="8">
        <v>31</v>
      </c>
      <c r="M7" s="20" t="str">
        <f t="shared" si="1"/>
        <v>735:02:00</v>
      </c>
      <c r="N7" s="21">
        <f t="shared" si="2"/>
        <v>0.98794802867383502</v>
      </c>
    </row>
    <row r="8" spans="1:14" ht="16.5" thickBot="1" x14ac:dyDescent="0.3">
      <c r="A8" s="10" t="s">
        <v>9</v>
      </c>
      <c r="B8" s="12" t="s">
        <v>69</v>
      </c>
      <c r="C8" s="25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76">
        <v>0.39999999999999997</v>
      </c>
      <c r="J8" s="24">
        <f t="shared" si="5"/>
        <v>1.2903225806451611E-2</v>
      </c>
      <c r="K8" s="33">
        <f t="shared" si="6"/>
        <v>0.39999999999999997</v>
      </c>
      <c r="L8" s="8">
        <v>31</v>
      </c>
      <c r="M8" s="20" t="str">
        <f t="shared" si="1"/>
        <v>734:24:00</v>
      </c>
      <c r="N8" s="21">
        <f t="shared" si="2"/>
        <v>0.98709677419354835</v>
      </c>
    </row>
    <row r="9" spans="1:14" ht="16.5" thickBot="1" x14ac:dyDescent="0.3">
      <c r="A9" s="10" t="s">
        <v>11</v>
      </c>
      <c r="B9" s="12" t="s">
        <v>70</v>
      </c>
      <c r="C9" s="76">
        <v>8.3333333333333329E-2</v>
      </c>
      <c r="D9" s="24">
        <f t="shared" si="3"/>
        <v>2.6881720430107525E-3</v>
      </c>
      <c r="E9" s="76">
        <v>0.21875</v>
      </c>
      <c r="F9" s="24">
        <f t="shared" si="4"/>
        <v>7.0564516129032256E-3</v>
      </c>
      <c r="G9" s="22">
        <v>0.39999999999999997</v>
      </c>
      <c r="H9" s="24">
        <f t="shared" si="0"/>
        <v>1.2903225806451611E-2</v>
      </c>
      <c r="I9" s="76">
        <v>5.2083333333333336E-2</v>
      </c>
      <c r="J9" s="24">
        <f t="shared" si="5"/>
        <v>1.6801075268817205E-3</v>
      </c>
      <c r="K9" s="33">
        <f t="shared" si="6"/>
        <v>0.75416666666666665</v>
      </c>
      <c r="L9" s="8">
        <v>31</v>
      </c>
      <c r="M9" s="20" t="str">
        <f t="shared" si="1"/>
        <v>725:54:00</v>
      </c>
      <c r="N9" s="21">
        <f t="shared" si="2"/>
        <v>0.97567204301075272</v>
      </c>
    </row>
    <row r="10" spans="1:14" ht="16.5" thickBot="1" x14ac:dyDescent="0.3">
      <c r="A10" s="10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8">
        <v>31</v>
      </c>
      <c r="M10" s="20" t="str">
        <f t="shared" si="1"/>
        <v>744:00:00</v>
      </c>
      <c r="N10" s="21">
        <f t="shared" si="2"/>
        <v>1</v>
      </c>
    </row>
    <row r="11" spans="1:14" ht="16.5" thickBot="1" x14ac:dyDescent="0.3">
      <c r="A11" s="10" t="s">
        <v>15</v>
      </c>
      <c r="B11" s="12" t="s">
        <v>101</v>
      </c>
      <c r="C11" s="25">
        <v>0</v>
      </c>
      <c r="D11" s="24">
        <f t="shared" si="3"/>
        <v>0</v>
      </c>
      <c r="E11" s="76">
        <v>9.375E-2</v>
      </c>
      <c r="F11" s="24">
        <f t="shared" si="4"/>
        <v>3.0241935483870967E-3</v>
      </c>
      <c r="G11" s="26">
        <v>0</v>
      </c>
      <c r="H11" s="24">
        <f t="shared" si="0"/>
        <v>0</v>
      </c>
      <c r="I11" s="76">
        <v>1.3888888888888888E-2</v>
      </c>
      <c r="J11" s="24">
        <f t="shared" si="5"/>
        <v>4.4802867383512545E-4</v>
      </c>
      <c r="K11" s="33">
        <f t="shared" si="6"/>
        <v>0.1076388888888889</v>
      </c>
      <c r="L11" s="8">
        <v>31</v>
      </c>
      <c r="M11" s="20" t="str">
        <f t="shared" si="1"/>
        <v>741:25:00</v>
      </c>
      <c r="N11" s="21">
        <f t="shared" si="2"/>
        <v>0.99652777777777779</v>
      </c>
    </row>
    <row r="12" spans="1:14" ht="16.5" thickBot="1" x14ac:dyDescent="0.3">
      <c r="A12" s="10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8">
        <v>31</v>
      </c>
      <c r="M12" s="20" t="str">
        <f t="shared" si="1"/>
        <v>744:00:00</v>
      </c>
      <c r="N12" s="21">
        <f t="shared" si="2"/>
        <v>1</v>
      </c>
    </row>
    <row r="13" spans="1:14" ht="16.5" thickBot="1" x14ac:dyDescent="0.3">
      <c r="A13" s="10" t="s">
        <v>50</v>
      </c>
      <c r="B13" s="12" t="s">
        <v>72</v>
      </c>
      <c r="C13" s="76">
        <v>0.45833333333333331</v>
      </c>
      <c r="D13" s="24">
        <f t="shared" si="3"/>
        <v>1.4784946236559139E-2</v>
      </c>
      <c r="E13" s="25">
        <v>0</v>
      </c>
      <c r="F13" s="24">
        <f t="shared" si="4"/>
        <v>0</v>
      </c>
      <c r="G13" s="22">
        <v>0.16666666666666666</v>
      </c>
      <c r="H13" s="24">
        <f t="shared" si="0"/>
        <v>5.3763440860215049E-3</v>
      </c>
      <c r="I13" s="25">
        <v>0</v>
      </c>
      <c r="J13" s="24">
        <f t="shared" si="5"/>
        <v>0</v>
      </c>
      <c r="K13" s="33">
        <f t="shared" si="6"/>
        <v>0.625</v>
      </c>
      <c r="L13" s="8">
        <v>31</v>
      </c>
      <c r="M13" s="20" t="str">
        <f t="shared" si="1"/>
        <v>729:00:00</v>
      </c>
      <c r="N13" s="21">
        <f t="shared" si="2"/>
        <v>0.97983870967741937</v>
      </c>
    </row>
    <row r="14" spans="1:14" ht="16.5" thickBot="1" x14ac:dyDescent="0.3">
      <c r="A14" s="10" t="s">
        <v>51</v>
      </c>
      <c r="B14" s="12" t="s">
        <v>73</v>
      </c>
      <c r="C14" s="76">
        <v>8.3333333333333329E-2</v>
      </c>
      <c r="D14" s="24">
        <f t="shared" si="3"/>
        <v>2.6881720430107525E-3</v>
      </c>
      <c r="E14" s="25">
        <v>0</v>
      </c>
      <c r="F14" s="24">
        <f t="shared" si="4"/>
        <v>0</v>
      </c>
      <c r="G14" s="26">
        <v>0</v>
      </c>
      <c r="H14" s="24">
        <f t="shared" si="0"/>
        <v>0</v>
      </c>
      <c r="I14" s="25">
        <v>0</v>
      </c>
      <c r="J14" s="24">
        <f t="shared" si="5"/>
        <v>0</v>
      </c>
      <c r="K14" s="33">
        <f t="shared" si="6"/>
        <v>8.3333333333333329E-2</v>
      </c>
      <c r="L14" s="8">
        <v>31</v>
      </c>
      <c r="M14" s="20" t="str">
        <f t="shared" si="1"/>
        <v>742:00:00</v>
      </c>
      <c r="N14" s="21">
        <f t="shared" si="2"/>
        <v>0.99731182795698925</v>
      </c>
    </row>
    <row r="15" spans="1:14" ht="16.5" thickBot="1" x14ac:dyDescent="0.3">
      <c r="A15" s="10" t="s">
        <v>21</v>
      </c>
      <c r="B15" s="12" t="s">
        <v>74</v>
      </c>
      <c r="C15" s="76">
        <v>6.0416666666666667E-2</v>
      </c>
      <c r="D15" s="24">
        <f t="shared" si="3"/>
        <v>1.9489247311827956E-3</v>
      </c>
      <c r="E15" s="76">
        <v>2.7777777777777776E-2</v>
      </c>
      <c r="F15" s="24">
        <f t="shared" si="4"/>
        <v>8.960573476702509E-4</v>
      </c>
      <c r="G15" s="22">
        <v>0.46319444444444441</v>
      </c>
      <c r="H15" s="24">
        <f t="shared" si="0"/>
        <v>1.4941756272401432E-2</v>
      </c>
      <c r="I15" s="25">
        <v>0</v>
      </c>
      <c r="J15" s="24">
        <f t="shared" si="5"/>
        <v>0</v>
      </c>
      <c r="K15" s="33">
        <f t="shared" si="6"/>
        <v>0.55138888888888882</v>
      </c>
      <c r="L15" s="8">
        <v>31</v>
      </c>
      <c r="M15" s="20" t="str">
        <f t="shared" si="1"/>
        <v>730:46:00</v>
      </c>
      <c r="N15" s="21">
        <f t="shared" si="2"/>
        <v>0.98221326164874545</v>
      </c>
    </row>
    <row r="16" spans="1:14" ht="16.5" thickBot="1" x14ac:dyDescent="0.3">
      <c r="A16" s="10" t="s">
        <v>23</v>
      </c>
      <c r="B16" s="12" t="s">
        <v>75</v>
      </c>
      <c r="C16" s="76">
        <v>4.6756944444444448</v>
      </c>
      <c r="D16" s="24">
        <f t="shared" si="3"/>
        <v>0.15082885304659499</v>
      </c>
      <c r="E16" s="76">
        <v>0.16458333333333333</v>
      </c>
      <c r="F16" s="24">
        <f t="shared" si="4"/>
        <v>5.3091397849462365E-3</v>
      </c>
      <c r="G16" s="22">
        <v>1.333333333333333</v>
      </c>
      <c r="H16" s="24">
        <f t="shared" si="0"/>
        <v>4.3010752688172033E-2</v>
      </c>
      <c r="I16" s="76">
        <v>3.6111111111111115E-2</v>
      </c>
      <c r="J16" s="24">
        <f t="shared" si="5"/>
        <v>1.1648745519713263E-3</v>
      </c>
      <c r="K16" s="33">
        <f t="shared" si="6"/>
        <v>6.209722222222223</v>
      </c>
      <c r="L16" s="8">
        <v>31</v>
      </c>
      <c r="M16" s="20" t="str">
        <f t="shared" si="1"/>
        <v>594:58:00</v>
      </c>
      <c r="N16" s="21">
        <f t="shared" si="2"/>
        <v>0.79968637992831537</v>
      </c>
    </row>
    <row r="17" spans="1:14" ht="16.5" thickBot="1" x14ac:dyDescent="0.3">
      <c r="A17" s="10" t="s">
        <v>25</v>
      </c>
      <c r="B17" s="12" t="s">
        <v>76</v>
      </c>
      <c r="C17" s="76">
        <v>6.25E-2</v>
      </c>
      <c r="D17" s="24">
        <f t="shared" si="3"/>
        <v>2.0161290322580645E-3</v>
      </c>
      <c r="E17" s="25">
        <v>0</v>
      </c>
      <c r="F17" s="24">
        <f t="shared" si="4"/>
        <v>0</v>
      </c>
      <c r="G17" s="26">
        <v>0</v>
      </c>
      <c r="H17" s="24">
        <f t="shared" si="0"/>
        <v>0</v>
      </c>
      <c r="I17" s="76">
        <v>0.41875000000000007</v>
      </c>
      <c r="J17" s="24">
        <f t="shared" si="5"/>
        <v>1.3508064516129034E-2</v>
      </c>
      <c r="K17" s="33">
        <f t="shared" si="6"/>
        <v>0.48125000000000007</v>
      </c>
      <c r="L17" s="8">
        <v>31</v>
      </c>
      <c r="M17" s="20" t="str">
        <f t="shared" si="1"/>
        <v>732:27:00</v>
      </c>
      <c r="N17" s="21">
        <f t="shared" si="2"/>
        <v>0.98447580645161292</v>
      </c>
    </row>
    <row r="18" spans="1:14" ht="16.5" thickBot="1" x14ac:dyDescent="0.3">
      <c r="A18" s="10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76">
        <v>8.3333333333333329E-2</v>
      </c>
      <c r="J18" s="24">
        <f t="shared" si="5"/>
        <v>2.6881720430107525E-3</v>
      </c>
      <c r="K18" s="33">
        <f t="shared" si="6"/>
        <v>8.3333333333333329E-2</v>
      </c>
      <c r="L18" s="8">
        <v>31</v>
      </c>
      <c r="M18" s="20" t="str">
        <f t="shared" si="1"/>
        <v>742:00:00</v>
      </c>
      <c r="N18" s="21">
        <f t="shared" si="2"/>
        <v>0.99731182795698925</v>
      </c>
    </row>
    <row r="19" spans="1:14" ht="16.5" thickBot="1" x14ac:dyDescent="0.3">
      <c r="A19" s="10" t="s">
        <v>30</v>
      </c>
      <c r="B19" s="12" t="s">
        <v>103</v>
      </c>
      <c r="C19" s="76">
        <v>0</v>
      </c>
      <c r="D19" s="24">
        <f t="shared" si="3"/>
        <v>0</v>
      </c>
      <c r="E19" s="25">
        <v>0</v>
      </c>
      <c r="F19" s="24">
        <f t="shared" si="4"/>
        <v>0</v>
      </c>
      <c r="G19" s="22">
        <v>0.73402777777777783</v>
      </c>
      <c r="H19" s="24">
        <f t="shared" si="0"/>
        <v>2.3678315412186381E-2</v>
      </c>
      <c r="I19" s="76">
        <v>0.17291666666666666</v>
      </c>
      <c r="J19" s="24">
        <f t="shared" si="5"/>
        <v>5.5779569892473119E-3</v>
      </c>
      <c r="K19" s="33">
        <f t="shared" si="6"/>
        <v>0.90694444444444455</v>
      </c>
      <c r="L19" s="8">
        <v>31</v>
      </c>
      <c r="M19" s="20" t="str">
        <f t="shared" si="1"/>
        <v>722:14:00</v>
      </c>
      <c r="N19" s="21">
        <f t="shared" si="2"/>
        <v>0.97074372759856631</v>
      </c>
    </row>
    <row r="20" spans="1:14" ht="16.5" thickBot="1" x14ac:dyDescent="0.3">
      <c r="A20" s="10" t="s">
        <v>32</v>
      </c>
      <c r="B20" s="12" t="s">
        <v>78</v>
      </c>
      <c r="C20" s="25">
        <v>0</v>
      </c>
      <c r="D20" s="24">
        <f t="shared" si="3"/>
        <v>0</v>
      </c>
      <c r="E20" s="76">
        <v>0.125</v>
      </c>
      <c r="F20" s="24">
        <f t="shared" si="4"/>
        <v>4.0322580645161289E-3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33">
        <f t="shared" si="6"/>
        <v>0.125</v>
      </c>
      <c r="L20" s="8">
        <v>31</v>
      </c>
      <c r="M20" s="20" t="str">
        <f t="shared" si="1"/>
        <v>741:00:00</v>
      </c>
      <c r="N20" s="21">
        <f t="shared" si="2"/>
        <v>0.99596774193548387</v>
      </c>
    </row>
    <row r="21" spans="1:14" ht="16.5" thickBot="1" x14ac:dyDescent="0.3">
      <c r="A21" s="10" t="s">
        <v>34</v>
      </c>
      <c r="B21" s="12" t="s">
        <v>79</v>
      </c>
      <c r="C21" s="76">
        <v>0</v>
      </c>
      <c r="D21" s="24">
        <f t="shared" si="3"/>
        <v>0</v>
      </c>
      <c r="E21" s="25">
        <v>0</v>
      </c>
      <c r="F21" s="24">
        <f t="shared" si="4"/>
        <v>0</v>
      </c>
      <c r="G21" s="22">
        <v>0.17708333333333334</v>
      </c>
      <c r="H21" s="24">
        <f t="shared" si="0"/>
        <v>5.7123655913978496E-3</v>
      </c>
      <c r="I21" s="76">
        <v>0.42569444444444449</v>
      </c>
      <c r="J21" s="24">
        <f t="shared" si="5"/>
        <v>1.3732078853046597E-2</v>
      </c>
      <c r="K21" s="33">
        <f t="shared" si="6"/>
        <v>0.60277777777777786</v>
      </c>
      <c r="L21" s="8">
        <v>31</v>
      </c>
      <c r="M21" s="20" t="str">
        <f t="shared" si="1"/>
        <v>729:32:00</v>
      </c>
      <c r="N21" s="21">
        <f t="shared" si="2"/>
        <v>0.98055555555555551</v>
      </c>
    </row>
    <row r="22" spans="1:14" ht="16.5" thickBot="1" x14ac:dyDescent="0.3">
      <c r="A22" s="10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8">
        <v>31</v>
      </c>
      <c r="M22" s="20" t="str">
        <f t="shared" si="1"/>
        <v>744:00:00</v>
      </c>
      <c r="N22" s="21">
        <f t="shared" si="2"/>
        <v>1</v>
      </c>
    </row>
    <row r="23" spans="1:14" ht="16.5" thickBot="1" x14ac:dyDescent="0.3">
      <c r="A23" s="10" t="s">
        <v>38</v>
      </c>
      <c r="B23" s="12" t="s">
        <v>81</v>
      </c>
      <c r="C23" s="76">
        <v>0.20833333333333334</v>
      </c>
      <c r="D23" s="24">
        <f t="shared" si="3"/>
        <v>6.7204301075268818E-3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0.20833333333333334</v>
      </c>
      <c r="L23" s="8">
        <v>31</v>
      </c>
      <c r="M23" s="20" t="str">
        <f t="shared" si="1"/>
        <v>739:00:00</v>
      </c>
      <c r="N23" s="21">
        <f t="shared" si="2"/>
        <v>0.99327956989247312</v>
      </c>
    </row>
    <row r="24" spans="1:14" ht="16.5" thickBot="1" x14ac:dyDescent="0.3">
      <c r="A24" s="10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8">
        <v>31</v>
      </c>
      <c r="M24" s="20" t="str">
        <f t="shared" si="1"/>
        <v>744:00:00</v>
      </c>
      <c r="N24" s="21">
        <f t="shared" si="2"/>
        <v>1</v>
      </c>
    </row>
    <row r="25" spans="1:14" ht="16.5" thickBot="1" x14ac:dyDescent="0.3">
      <c r="A25" s="12" t="s">
        <v>42</v>
      </c>
      <c r="B25" s="73"/>
      <c r="C25" s="26">
        <f>SUM(C3:C24)</f>
        <v>9.6409722222222225</v>
      </c>
      <c r="D25" s="24">
        <f t="shared" ref="D25" si="7">SUM(C25/L25)</f>
        <v>1.4136322906484197E-2</v>
      </c>
      <c r="E25" s="26">
        <f>SUM(E3:E24)</f>
        <v>1.2347222222222223</v>
      </c>
      <c r="F25" s="24">
        <f t="shared" ref="F25" si="8">SUM(E25/L25)</f>
        <v>1.8104431410883024E-3</v>
      </c>
      <c r="G25" s="26">
        <f>SUM(G3:G24)</f>
        <v>4.7868055555555546</v>
      </c>
      <c r="H25" s="24">
        <f t="shared" ref="H25" si="9">SUM(G25/L25)</f>
        <v>7.0187764744216348E-3</v>
      </c>
      <c r="I25" s="26">
        <f>SUM(I3:I24)</f>
        <v>2.5756944444444447</v>
      </c>
      <c r="J25" s="24">
        <f t="shared" ref="J25" si="10">SUM(I25/L25)</f>
        <v>3.7766780710329103E-3</v>
      </c>
      <c r="K25" s="33">
        <f>SUM(K3:K24)</f>
        <v>18.238194444444442</v>
      </c>
      <c r="L25" s="8">
        <f>SUM(L3:L24)</f>
        <v>682</v>
      </c>
      <c r="M25" s="20">
        <f xml:space="preserve"> SUM(L25-K25)</f>
        <v>663.76180555555561</v>
      </c>
      <c r="N25" s="103">
        <f>SUM(M25/L25)</f>
        <v>0.973257779406973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22">
        <v>3.5638888888888887</v>
      </c>
      <c r="D31" s="24">
        <f>SUM(C31/L31)</f>
        <v>0.11496415770609318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3.5638888888888887</v>
      </c>
      <c r="L31" s="33">
        <v>31</v>
      </c>
      <c r="M31" s="33">
        <f>L31-K31</f>
        <v>27.43611111111111</v>
      </c>
      <c r="N31" s="34">
        <f>SUM(M31/L31)</f>
        <v>0.88503584229390675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2" sqref="G22"/>
    </sheetView>
  </sheetViews>
  <sheetFormatPr defaultRowHeight="12.75" x14ac:dyDescent="0.2"/>
  <cols>
    <col min="1" max="1" width="25.140625" customWidth="1"/>
    <col min="2" max="2" width="8.7109375" customWidth="1"/>
    <col min="3" max="3" width="11.8554687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6.140625" customWidth="1"/>
    <col min="13" max="13" width="16" customWidth="1"/>
    <col min="14" max="14" width="10.7109375" customWidth="1"/>
  </cols>
  <sheetData>
    <row r="1" spans="1:14" ht="50.1" customHeight="1" x14ac:dyDescent="0.25">
      <c r="A1" s="145" t="s">
        <v>92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28"/>
    </row>
    <row r="2" spans="1:14" ht="16.5" customHeight="1" thickBot="1" x14ac:dyDescent="0.25">
      <c r="A2" s="146"/>
      <c r="B2" s="146"/>
      <c r="C2" s="29" t="s">
        <v>47</v>
      </c>
      <c r="D2" s="29" t="s">
        <v>48</v>
      </c>
      <c r="E2" s="29" t="s">
        <v>47</v>
      </c>
      <c r="F2" s="29" t="s">
        <v>48</v>
      </c>
      <c r="G2" s="29" t="s">
        <v>47</v>
      </c>
      <c r="H2" s="29" t="s">
        <v>48</v>
      </c>
      <c r="I2" s="29" t="s">
        <v>47</v>
      </c>
      <c r="J2" s="29" t="s">
        <v>48</v>
      </c>
      <c r="K2" s="144"/>
      <c r="L2" s="30"/>
      <c r="M2" s="27"/>
      <c r="N2" s="31"/>
    </row>
    <row r="3" spans="1:14" ht="16.5" thickBot="1" x14ac:dyDescent="0.3">
      <c r="A3" s="32" t="s">
        <v>0</v>
      </c>
      <c r="B3" s="12" t="s">
        <v>67</v>
      </c>
      <c r="C3" s="76">
        <v>4.0194444444444439</v>
      </c>
      <c r="D3" s="24">
        <f>SUM(C3/L3)</f>
        <v>0.13398148148148145</v>
      </c>
      <c r="E3" s="76">
        <v>0.18263888888888888</v>
      </c>
      <c r="F3" s="24">
        <f>SUM(E3/L3)</f>
        <v>6.0879629629629626E-3</v>
      </c>
      <c r="G3" s="67">
        <v>2.7701388888888889</v>
      </c>
      <c r="H3" s="24">
        <f t="shared" ref="H3:H24" si="0">SUM(G3/L3)</f>
        <v>9.2337962962962969E-2</v>
      </c>
      <c r="I3" s="76">
        <v>0.57291666666666674</v>
      </c>
      <c r="J3" s="24">
        <f>SUM(I3/L3)</f>
        <v>1.9097222222222224E-2</v>
      </c>
      <c r="K3" s="33">
        <f>SUM(C3+E3+G3+I3)</f>
        <v>7.5451388888888884</v>
      </c>
      <c r="L3" s="33">
        <v>30</v>
      </c>
      <c r="M3" s="33" t="str">
        <f t="shared" ref="M3:M24" si="1" xml:space="preserve"> TEXT(L3-K3, "[H]:MM:SS")</f>
        <v>538:55:00</v>
      </c>
      <c r="N3" s="34">
        <f t="shared" ref="N3:N25" si="2">SUM(M3/L3)</f>
        <v>0.74849537037037039</v>
      </c>
    </row>
    <row r="4" spans="1:14" ht="16.5" thickBot="1" x14ac:dyDescent="0.3">
      <c r="A4" s="32" t="s">
        <v>2</v>
      </c>
      <c r="B4" s="12" t="s">
        <v>98</v>
      </c>
      <c r="C4" s="76">
        <v>0.14583333333333334</v>
      </c>
      <c r="D4" s="24">
        <f t="shared" ref="D4:D24" si="3">SUM(C4/L4)</f>
        <v>4.8611111111111112E-3</v>
      </c>
      <c r="E4" s="76">
        <v>0.33333333333333331</v>
      </c>
      <c r="F4" s="24">
        <f t="shared" ref="F4:F24" si="4">SUM(E4/L4)</f>
        <v>1.111111111111111E-2</v>
      </c>
      <c r="G4" s="67">
        <v>0.24722222222222223</v>
      </c>
      <c r="H4" s="24">
        <f t="shared" si="0"/>
        <v>8.2407407407407412E-3</v>
      </c>
      <c r="I4" s="25">
        <v>0</v>
      </c>
      <c r="J4" s="24">
        <f t="shared" ref="J4:J24" si="5">SUM(I4/L4)</f>
        <v>0</v>
      </c>
      <c r="K4" s="33">
        <f t="shared" ref="K4:K25" si="6">SUM(C4+E4+G4+I4)</f>
        <v>0.72638888888888886</v>
      </c>
      <c r="L4" s="33">
        <v>30</v>
      </c>
      <c r="M4" s="33" t="str">
        <f t="shared" si="1"/>
        <v>702:34:00</v>
      </c>
      <c r="N4" s="34">
        <f t="shared" si="2"/>
        <v>0.97578703703703706</v>
      </c>
    </row>
    <row r="5" spans="1:14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25">
        <v>0</v>
      </c>
      <c r="J5" s="24">
        <f t="shared" si="5"/>
        <v>0</v>
      </c>
      <c r="K5" s="33">
        <f t="shared" si="6"/>
        <v>0</v>
      </c>
      <c r="L5" s="33">
        <v>30</v>
      </c>
      <c r="M5" s="33" t="str">
        <f t="shared" si="1"/>
        <v>720:00:00</v>
      </c>
      <c r="N5" s="34">
        <f t="shared" si="2"/>
        <v>1</v>
      </c>
    </row>
    <row r="6" spans="1:14" ht="16.5" thickBot="1" x14ac:dyDescent="0.3">
      <c r="A6" s="32" t="s">
        <v>5</v>
      </c>
      <c r="B6" s="12" t="s">
        <v>99</v>
      </c>
      <c r="C6" s="76">
        <v>6.9444444444444441E-3</v>
      </c>
      <c r="D6" s="24">
        <f t="shared" si="3"/>
        <v>2.3148148148148146E-4</v>
      </c>
      <c r="E6" s="25">
        <v>0</v>
      </c>
      <c r="F6" s="24">
        <f t="shared" si="4"/>
        <v>0</v>
      </c>
      <c r="G6" s="67">
        <v>2.2916666666666669E-2</v>
      </c>
      <c r="H6" s="24">
        <f t="shared" si="0"/>
        <v>7.6388888888888893E-4</v>
      </c>
      <c r="I6" s="76">
        <v>0</v>
      </c>
      <c r="J6" s="24">
        <f t="shared" si="5"/>
        <v>0</v>
      </c>
      <c r="K6" s="33">
        <f t="shared" si="6"/>
        <v>2.9861111111111113E-2</v>
      </c>
      <c r="L6" s="33">
        <v>30</v>
      </c>
      <c r="M6" s="33" t="str">
        <f t="shared" si="1"/>
        <v>719:17:00</v>
      </c>
      <c r="N6" s="34">
        <f t="shared" si="2"/>
        <v>0.99900462962962955</v>
      </c>
    </row>
    <row r="7" spans="1:14" ht="16.5" thickBot="1" x14ac:dyDescent="0.3">
      <c r="A7" s="32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67">
        <v>0.11180555555555556</v>
      </c>
      <c r="H7" s="24">
        <f t="shared" si="0"/>
        <v>3.7268518518518519E-3</v>
      </c>
      <c r="I7" s="76">
        <v>0</v>
      </c>
      <c r="J7" s="24">
        <f t="shared" si="5"/>
        <v>0</v>
      </c>
      <c r="K7" s="33">
        <f t="shared" si="6"/>
        <v>0.11180555555555556</v>
      </c>
      <c r="L7" s="33">
        <v>30</v>
      </c>
      <c r="M7" s="33" t="str">
        <f t="shared" si="1"/>
        <v>717:19:00</v>
      </c>
      <c r="N7" s="34">
        <f t="shared" si="2"/>
        <v>0.99627314814814827</v>
      </c>
    </row>
    <row r="8" spans="1:14" ht="16.5" thickBot="1" x14ac:dyDescent="0.3">
      <c r="A8" s="32" t="s">
        <v>9</v>
      </c>
      <c r="B8" s="12" t="s">
        <v>69</v>
      </c>
      <c r="C8" s="76">
        <v>0.63263888888888886</v>
      </c>
      <c r="D8" s="24">
        <f t="shared" si="3"/>
        <v>2.1087962962962961E-2</v>
      </c>
      <c r="E8" s="76">
        <v>0</v>
      </c>
      <c r="F8" s="24">
        <f t="shared" si="4"/>
        <v>0</v>
      </c>
      <c r="G8" s="67">
        <v>0.10416666666666667</v>
      </c>
      <c r="H8" s="24">
        <f t="shared" si="0"/>
        <v>3.4722222222222225E-3</v>
      </c>
      <c r="I8" s="76">
        <v>0.12083333333333333</v>
      </c>
      <c r="J8" s="24">
        <f t="shared" si="5"/>
        <v>4.0277777777777777E-3</v>
      </c>
      <c r="K8" s="33">
        <f t="shared" si="6"/>
        <v>0.85763888888888884</v>
      </c>
      <c r="L8" s="33">
        <v>30</v>
      </c>
      <c r="M8" s="33" t="str">
        <f t="shared" si="1"/>
        <v>699:25:00</v>
      </c>
      <c r="N8" s="34">
        <f t="shared" si="2"/>
        <v>0.97141203703703705</v>
      </c>
    </row>
    <row r="9" spans="1:14" ht="16.5" thickBot="1" x14ac:dyDescent="0.3">
      <c r="A9" s="32" t="s">
        <v>11</v>
      </c>
      <c r="B9" s="12" t="s">
        <v>70</v>
      </c>
      <c r="C9" s="76">
        <v>0.29791666666666666</v>
      </c>
      <c r="D9" s="24">
        <f t="shared" si="3"/>
        <v>9.9305555555555553E-3</v>
      </c>
      <c r="E9" s="76">
        <v>2.0833333333333332E-2</v>
      </c>
      <c r="F9" s="24">
        <f t="shared" si="4"/>
        <v>6.9444444444444436E-4</v>
      </c>
      <c r="G9" s="67">
        <v>0.24722222222222223</v>
      </c>
      <c r="H9" s="24">
        <f t="shared" si="0"/>
        <v>8.2407407407407412E-3</v>
      </c>
      <c r="I9" s="76">
        <v>1.0083333333333331</v>
      </c>
      <c r="J9" s="24">
        <f t="shared" si="5"/>
        <v>3.3611111111111105E-2</v>
      </c>
      <c r="K9" s="33">
        <f t="shared" si="6"/>
        <v>1.5743055555555552</v>
      </c>
      <c r="L9" s="33">
        <v>30</v>
      </c>
      <c r="M9" s="33" t="str">
        <f t="shared" si="1"/>
        <v>682:13:00</v>
      </c>
      <c r="N9" s="34">
        <f t="shared" si="2"/>
        <v>0.9475231481481482</v>
      </c>
    </row>
    <row r="10" spans="1:14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33">
        <f t="shared" si="6"/>
        <v>0</v>
      </c>
      <c r="L11" s="33">
        <v>30</v>
      </c>
      <c r="M11" s="33" t="str">
        <f t="shared" si="1"/>
        <v>720:00:00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33">
        <v>30</v>
      </c>
      <c r="M12" s="33" t="str">
        <f t="shared" si="1"/>
        <v>720:00:00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76">
        <v>0.10347222222222222</v>
      </c>
      <c r="F13" s="24">
        <f t="shared" si="4"/>
        <v>3.449074074074074E-3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33">
        <f t="shared" si="6"/>
        <v>0.10347222222222222</v>
      </c>
      <c r="L13" s="33">
        <v>30</v>
      </c>
      <c r="M13" s="33" t="str">
        <f t="shared" si="1"/>
        <v>717:31:00</v>
      </c>
      <c r="N13" s="34">
        <f t="shared" si="2"/>
        <v>0.99655092592592587</v>
      </c>
    </row>
    <row r="14" spans="1:14" ht="16.5" thickBot="1" x14ac:dyDescent="0.3">
      <c r="A14" s="32" t="s">
        <v>51</v>
      </c>
      <c r="B14" s="12" t="s">
        <v>73</v>
      </c>
      <c r="C14" s="25">
        <v>0</v>
      </c>
      <c r="D14" s="24">
        <f t="shared" si="3"/>
        <v>0</v>
      </c>
      <c r="E14" s="25">
        <v>0</v>
      </c>
      <c r="F14" s="24">
        <f t="shared" si="4"/>
        <v>0</v>
      </c>
      <c r="G14" s="26">
        <v>0</v>
      </c>
      <c r="H14" s="24">
        <f t="shared" si="0"/>
        <v>0</v>
      </c>
      <c r="I14" s="25">
        <v>0</v>
      </c>
      <c r="J14" s="24">
        <f t="shared" si="5"/>
        <v>0</v>
      </c>
      <c r="K14" s="33">
        <f t="shared" si="6"/>
        <v>0</v>
      </c>
      <c r="L14" s="33">
        <v>30</v>
      </c>
      <c r="M14" s="33" t="str">
        <f t="shared" si="1"/>
        <v>720:00:00</v>
      </c>
      <c r="N14" s="34">
        <f t="shared" si="2"/>
        <v>1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3.1944444444444449E-2</v>
      </c>
      <c r="F15" s="24">
        <f t="shared" si="4"/>
        <v>1.0648148148148149E-3</v>
      </c>
      <c r="G15" s="67">
        <v>4.5138888888888888E-2</v>
      </c>
      <c r="H15" s="24">
        <f t="shared" si="0"/>
        <v>1.5046296296296296E-3</v>
      </c>
      <c r="I15" s="25">
        <v>0</v>
      </c>
      <c r="J15" s="24">
        <f t="shared" si="5"/>
        <v>0</v>
      </c>
      <c r="K15" s="33">
        <f t="shared" si="6"/>
        <v>7.7083333333333337E-2</v>
      </c>
      <c r="L15" s="33">
        <v>30</v>
      </c>
      <c r="M15" s="33" t="str">
        <f t="shared" si="1"/>
        <v>718:09:00</v>
      </c>
      <c r="N15" s="34">
        <f t="shared" si="2"/>
        <v>0.99743055555555549</v>
      </c>
    </row>
    <row r="16" spans="1:14" ht="16.5" thickBot="1" x14ac:dyDescent="0.3">
      <c r="A16" s="32" t="s">
        <v>23</v>
      </c>
      <c r="B16" s="12" t="s">
        <v>75</v>
      </c>
      <c r="C16" s="76">
        <v>4.1513888888888886</v>
      </c>
      <c r="D16" s="24">
        <f t="shared" si="3"/>
        <v>0.13837962962962963</v>
      </c>
      <c r="E16" s="76">
        <v>5.5555555555555552E-2</v>
      </c>
      <c r="F16" s="24">
        <f t="shared" si="4"/>
        <v>1.8518518518518517E-3</v>
      </c>
      <c r="G16" s="67">
        <v>2.7354050925925928</v>
      </c>
      <c r="H16" s="24">
        <f t="shared" si="0"/>
        <v>9.1180169753086432E-2</v>
      </c>
      <c r="I16" s="76">
        <v>0</v>
      </c>
      <c r="J16" s="24">
        <f t="shared" si="5"/>
        <v>0</v>
      </c>
      <c r="K16" s="33">
        <f t="shared" si="6"/>
        <v>6.9423495370370372</v>
      </c>
      <c r="L16" s="33">
        <v>30</v>
      </c>
      <c r="M16" s="33" t="str">
        <f t="shared" si="1"/>
        <v>553:23:01</v>
      </c>
      <c r="N16" s="34">
        <f t="shared" si="2"/>
        <v>0.76858834876543214</v>
      </c>
    </row>
    <row r="17" spans="1:14" ht="16.5" thickBot="1" x14ac:dyDescent="0.3">
      <c r="A17" s="32" t="s">
        <v>25</v>
      </c>
      <c r="B17" s="12" t="s">
        <v>76</v>
      </c>
      <c r="C17" s="76">
        <v>0.15486111111111112</v>
      </c>
      <c r="D17" s="24">
        <f t="shared" si="3"/>
        <v>5.162037037037037E-3</v>
      </c>
      <c r="E17" s="25">
        <v>0</v>
      </c>
      <c r="F17" s="24">
        <f t="shared" si="4"/>
        <v>0</v>
      </c>
      <c r="G17" s="67">
        <v>6.25E-2</v>
      </c>
      <c r="H17" s="24">
        <f t="shared" si="0"/>
        <v>2.0833333333333333E-3</v>
      </c>
      <c r="I17" s="76">
        <v>0.19097222222222224</v>
      </c>
      <c r="J17" s="24">
        <f t="shared" si="5"/>
        <v>6.3657407407407413E-3</v>
      </c>
      <c r="K17" s="33">
        <f t="shared" si="6"/>
        <v>0.40833333333333333</v>
      </c>
      <c r="L17" s="33">
        <v>30</v>
      </c>
      <c r="M17" s="33" t="str">
        <f t="shared" si="1"/>
        <v>710:12:00</v>
      </c>
      <c r="N17" s="34">
        <f t="shared" si="2"/>
        <v>0.98638888888888898</v>
      </c>
    </row>
    <row r="18" spans="1:14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0</v>
      </c>
      <c r="L18" s="33">
        <v>30</v>
      </c>
      <c r="M18" s="33" t="str">
        <f t="shared" si="1"/>
        <v>720:00:00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5">
        <v>0</v>
      </c>
      <c r="F19" s="24">
        <f t="shared" si="4"/>
        <v>0</v>
      </c>
      <c r="G19" s="67">
        <v>9.5833333333333326E-2</v>
      </c>
      <c r="H19" s="24">
        <f t="shared" si="0"/>
        <v>3.1944444444444442E-3</v>
      </c>
      <c r="I19" s="76">
        <v>0.11388888888888887</v>
      </c>
      <c r="J19" s="24">
        <f t="shared" si="5"/>
        <v>3.7962962962962959E-3</v>
      </c>
      <c r="K19" s="33">
        <f t="shared" si="6"/>
        <v>0.2097222222222222</v>
      </c>
      <c r="L19" s="33">
        <v>30</v>
      </c>
      <c r="M19" s="33" t="str">
        <f t="shared" si="1"/>
        <v>714:58:00</v>
      </c>
      <c r="N19" s="34">
        <f t="shared" si="2"/>
        <v>0.99300925925925931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33">
        <f t="shared" si="6"/>
        <v>0</v>
      </c>
      <c r="L20" s="33">
        <v>30</v>
      </c>
      <c r="M20" s="33" t="str">
        <f t="shared" si="1"/>
        <v>720:00:00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25">
        <v>0</v>
      </c>
      <c r="F21" s="24">
        <f t="shared" si="4"/>
        <v>0</v>
      </c>
      <c r="G21" s="67">
        <v>5.347222222222222E-2</v>
      </c>
      <c r="H21" s="24">
        <f t="shared" si="0"/>
        <v>1.7824074074074072E-3</v>
      </c>
      <c r="I21" s="76">
        <v>0</v>
      </c>
      <c r="J21" s="24">
        <f t="shared" si="5"/>
        <v>0</v>
      </c>
      <c r="K21" s="33">
        <f t="shared" si="6"/>
        <v>5.347222222222222E-2</v>
      </c>
      <c r="L21" s="33">
        <v>30</v>
      </c>
      <c r="M21" s="33" t="str">
        <f t="shared" si="1"/>
        <v>718:43:00</v>
      </c>
      <c r="N21" s="34">
        <f t="shared" si="2"/>
        <v>0.99821759259259257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76">
        <v>0.125</v>
      </c>
      <c r="F23" s="24">
        <f t="shared" si="4"/>
        <v>4.1666666666666666E-3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0.125</v>
      </c>
      <c r="L23" s="33">
        <v>30</v>
      </c>
      <c r="M23" s="33" t="str">
        <f t="shared" si="1"/>
        <v>717:00:00</v>
      </c>
      <c r="N23" s="34">
        <f t="shared" si="2"/>
        <v>0.99583333333333335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2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26">
        <f>SUM(C3:C24)</f>
        <v>9.4090277777777782</v>
      </c>
      <c r="D25" s="24">
        <f t="shared" ref="D25" si="7">SUM(C25/L25)</f>
        <v>1.4256102693602694E-2</v>
      </c>
      <c r="E25" s="26">
        <f>SUM(E3:E24)</f>
        <v>0.85277777777777775</v>
      </c>
      <c r="F25" s="24">
        <f t="shared" ref="F25" si="8">SUM(E25/L25)</f>
        <v>1.2920875420875421E-3</v>
      </c>
      <c r="G25" s="26">
        <f>SUM(G3:G24)</f>
        <v>6.4958217592592593</v>
      </c>
      <c r="H25" s="24">
        <f t="shared" ref="H25" si="9">SUM(G25/L25)</f>
        <v>9.8421541806958477E-3</v>
      </c>
      <c r="I25" s="26">
        <f>SUM(I3:I24)</f>
        <v>2.0069444444444442</v>
      </c>
      <c r="J25" s="24">
        <f t="shared" ref="J25" si="10">SUM(I25/L25)</f>
        <v>3.0408249158249156E-3</v>
      </c>
      <c r="K25" s="33">
        <f t="shared" si="6"/>
        <v>18.764571759259258</v>
      </c>
      <c r="L25" s="33">
        <f>SUM(L3:L24)</f>
        <v>660</v>
      </c>
      <c r="M25" s="33">
        <f xml:space="preserve"> SUM(L25-K25)</f>
        <v>641.2354282407407</v>
      </c>
      <c r="N25" s="77">
        <f t="shared" si="2"/>
        <v>0.97156883066778899</v>
      </c>
    </row>
    <row r="26" spans="1:14" x14ac:dyDescent="0.2">
      <c r="H26" s="5"/>
    </row>
    <row r="27" spans="1:14" x14ac:dyDescent="0.2">
      <c r="H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2.7180439814814812</v>
      </c>
      <c r="D31" s="24">
        <f>SUM(C31/L31)</f>
        <v>9.0601466049382712E-2</v>
      </c>
      <c r="E31" s="67">
        <v>1.0833333333333333</v>
      </c>
      <c r="F31" s="24">
        <f>SUM(E31/L31)</f>
        <v>3.6111111111111108E-2</v>
      </c>
      <c r="G31" s="26">
        <v>0</v>
      </c>
      <c r="H31" s="24">
        <f>SUM(G31/L31)</f>
        <v>0</v>
      </c>
      <c r="I31" s="67">
        <v>1.0416666666666665</v>
      </c>
      <c r="J31" s="24">
        <f>SUM(I31/L31)</f>
        <v>3.4722222222222217E-2</v>
      </c>
      <c r="K31" s="33">
        <f>SUM(C31+E31+G31+I31)</f>
        <v>4.8430439814814807</v>
      </c>
      <c r="L31" s="33">
        <v>30</v>
      </c>
      <c r="M31" s="33">
        <f>L31-K31</f>
        <v>25.156956018518521</v>
      </c>
      <c r="N31" s="34">
        <f>SUM(M31/L31)</f>
        <v>0.83856520061728401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8" sqref="P28"/>
    </sheetView>
  </sheetViews>
  <sheetFormatPr defaultRowHeight="12.75" x14ac:dyDescent="0.2"/>
  <cols>
    <col min="1" max="1" width="20.7109375" customWidth="1"/>
    <col min="2" max="2" width="8.7109375" customWidth="1"/>
    <col min="3" max="3" width="11.28515625" customWidth="1"/>
    <col min="4" max="6" width="10.7109375" customWidth="1"/>
    <col min="7" max="7" width="12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3" ht="50.1" customHeight="1" x14ac:dyDescent="0.2">
      <c r="A1" s="145" t="s">
        <v>93</v>
      </c>
      <c r="B1" s="146"/>
      <c r="C1" s="144" t="s">
        <v>46</v>
      </c>
      <c r="D1" s="144"/>
      <c r="E1" s="144" t="s">
        <v>45</v>
      </c>
      <c r="F1" s="144"/>
      <c r="G1" s="144" t="s">
        <v>44</v>
      </c>
      <c r="H1" s="144"/>
      <c r="I1" s="144" t="s">
        <v>43</v>
      </c>
      <c r="J1" s="144"/>
      <c r="K1" s="144" t="s">
        <v>52</v>
      </c>
      <c r="L1" s="27"/>
      <c r="M1" s="27" t="s">
        <v>53</v>
      </c>
      <c r="N1" s="46" t="s">
        <v>66</v>
      </c>
    </row>
    <row r="2" spans="1:23" ht="16.5" customHeight="1" thickBot="1" x14ac:dyDescent="0.25">
      <c r="A2" s="146"/>
      <c r="B2" s="146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44"/>
      <c r="L2" s="30"/>
      <c r="M2" s="27"/>
      <c r="N2" s="31"/>
    </row>
    <row r="3" spans="1:23" ht="16.5" thickBot="1" x14ac:dyDescent="0.3">
      <c r="A3" s="32" t="s">
        <v>0</v>
      </c>
      <c r="B3" s="12" t="s">
        <v>67</v>
      </c>
      <c r="C3" s="108">
        <v>3.8611111111111112</v>
      </c>
      <c r="D3" s="109">
        <f>SUM(C3/L3)</f>
        <v>0.12455197132616487</v>
      </c>
      <c r="E3" s="110">
        <v>0</v>
      </c>
      <c r="F3" s="109">
        <f>SUM(E3/L3)</f>
        <v>0</v>
      </c>
      <c r="G3" s="111">
        <v>1.8750000000000002</v>
      </c>
      <c r="H3" s="109">
        <f t="shared" ref="H3:H24" si="0">SUM(G3/L3)</f>
        <v>6.0483870967741944E-2</v>
      </c>
      <c r="I3" s="111">
        <v>3.472222222222222E-3</v>
      </c>
      <c r="J3" s="112">
        <f>SUM(I3/L3)</f>
        <v>1.1200716845878136E-4</v>
      </c>
      <c r="K3" s="63">
        <f>SUM(C3+E3+G3+I3)</f>
        <v>5.7395833333333339</v>
      </c>
      <c r="L3" s="33">
        <v>31</v>
      </c>
      <c r="M3" s="33" t="str">
        <f t="shared" ref="M3:M24" si="1" xml:space="preserve"> TEXT(L3-K3, "[H]:MM:SS")</f>
        <v>606:15:00</v>
      </c>
      <c r="N3" s="34">
        <f t="shared" ref="N3:N25" si="2">SUM(M3/L3)</f>
        <v>0.81485215053763449</v>
      </c>
    </row>
    <row r="4" spans="1:23" ht="16.5" thickBot="1" x14ac:dyDescent="0.3">
      <c r="A4" s="32" t="s">
        <v>2</v>
      </c>
      <c r="B4" s="12" t="s">
        <v>98</v>
      </c>
      <c r="C4" s="113">
        <v>0</v>
      </c>
      <c r="D4" s="104">
        <f t="shared" ref="D4:D24" si="3">SUM(C4/L4)</f>
        <v>0</v>
      </c>
      <c r="E4" s="105">
        <v>0</v>
      </c>
      <c r="F4" s="104">
        <f t="shared" ref="F4:F24" si="4">SUM(E4/L4)</f>
        <v>0</v>
      </c>
      <c r="G4" s="106">
        <v>0</v>
      </c>
      <c r="H4" s="104">
        <f t="shared" si="0"/>
        <v>0</v>
      </c>
      <c r="I4" s="105">
        <v>0</v>
      </c>
      <c r="J4" s="114">
        <f t="shared" ref="J4:J24" si="5">SUM(I4/L4)</f>
        <v>0</v>
      </c>
      <c r="K4" s="63">
        <f t="shared" ref="K4:K25" si="6">SUM(C4+E4+G4+I4)</f>
        <v>0</v>
      </c>
      <c r="L4" s="33">
        <v>31</v>
      </c>
      <c r="M4" s="33" t="str">
        <f t="shared" si="1"/>
        <v>744:00:00</v>
      </c>
      <c r="N4" s="34">
        <f t="shared" si="2"/>
        <v>1</v>
      </c>
    </row>
    <row r="5" spans="1:23" ht="16.5" thickBot="1" x14ac:dyDescent="0.3">
      <c r="A5" s="32" t="s">
        <v>49</v>
      </c>
      <c r="B5" s="12" t="s">
        <v>68</v>
      </c>
      <c r="C5" s="113">
        <v>8.3333333333333329E-2</v>
      </c>
      <c r="D5" s="104">
        <f t="shared" si="3"/>
        <v>2.6881720430107525E-3</v>
      </c>
      <c r="E5" s="105">
        <v>0</v>
      </c>
      <c r="F5" s="104">
        <f t="shared" si="4"/>
        <v>0</v>
      </c>
      <c r="G5" s="106">
        <v>0</v>
      </c>
      <c r="H5" s="104">
        <f t="shared" si="0"/>
        <v>0</v>
      </c>
      <c r="I5" s="106">
        <v>6.9444444444444447E-4</v>
      </c>
      <c r="J5" s="114">
        <f t="shared" si="5"/>
        <v>2.2401433691756272E-5</v>
      </c>
      <c r="K5" s="63">
        <f t="shared" si="6"/>
        <v>8.4027777777777771E-2</v>
      </c>
      <c r="L5" s="33">
        <v>31</v>
      </c>
      <c r="M5" s="33" t="str">
        <f t="shared" si="1"/>
        <v>741:59:00</v>
      </c>
      <c r="N5" s="34">
        <f t="shared" si="2"/>
        <v>0.99728942652329755</v>
      </c>
    </row>
    <row r="6" spans="1:23" ht="16.5" thickBot="1" x14ac:dyDescent="0.3">
      <c r="A6" s="32" t="s">
        <v>5</v>
      </c>
      <c r="B6" s="12" t="s">
        <v>99</v>
      </c>
      <c r="C6" s="113">
        <v>3.125E-2</v>
      </c>
      <c r="D6" s="104">
        <f t="shared" si="3"/>
        <v>1.0080645161290322E-3</v>
      </c>
      <c r="E6" s="105">
        <v>0</v>
      </c>
      <c r="F6" s="104">
        <f t="shared" si="4"/>
        <v>0</v>
      </c>
      <c r="G6" s="107">
        <v>0</v>
      </c>
      <c r="H6" s="104">
        <f t="shared" si="0"/>
        <v>0</v>
      </c>
      <c r="I6" s="106">
        <v>0</v>
      </c>
      <c r="J6" s="114">
        <f t="shared" si="5"/>
        <v>0</v>
      </c>
      <c r="K6" s="63">
        <f t="shared" si="6"/>
        <v>3.125E-2</v>
      </c>
      <c r="L6" s="33">
        <v>31</v>
      </c>
      <c r="M6" s="33" t="str">
        <f t="shared" si="1"/>
        <v>743:15:00</v>
      </c>
      <c r="N6" s="34">
        <f t="shared" si="2"/>
        <v>0.998991935483871</v>
      </c>
    </row>
    <row r="7" spans="1:23" ht="16.5" thickBot="1" x14ac:dyDescent="0.3">
      <c r="A7" s="32" t="s">
        <v>7</v>
      </c>
      <c r="B7" s="12" t="s">
        <v>100</v>
      </c>
      <c r="C7" s="113">
        <v>5.2083333333333336E-2</v>
      </c>
      <c r="D7" s="104">
        <f t="shared" si="3"/>
        <v>1.6801075268817205E-3</v>
      </c>
      <c r="E7" s="106">
        <v>0</v>
      </c>
      <c r="F7" s="104">
        <f t="shared" si="4"/>
        <v>0</v>
      </c>
      <c r="G7" s="106">
        <v>0.1388888888888889</v>
      </c>
      <c r="H7" s="104">
        <f t="shared" si="0"/>
        <v>4.4802867383512543E-3</v>
      </c>
      <c r="I7" s="106">
        <v>0</v>
      </c>
      <c r="J7" s="114">
        <f t="shared" si="5"/>
        <v>0</v>
      </c>
      <c r="K7" s="63">
        <f t="shared" si="6"/>
        <v>0.19097222222222224</v>
      </c>
      <c r="L7" s="33">
        <v>31</v>
      </c>
      <c r="M7" s="33" t="str">
        <f t="shared" si="1"/>
        <v>739:25:00</v>
      </c>
      <c r="N7" s="34">
        <f t="shared" si="2"/>
        <v>0.99383960573476693</v>
      </c>
    </row>
    <row r="8" spans="1:23" ht="16.5" thickBot="1" x14ac:dyDescent="0.3">
      <c r="A8" s="32" t="s">
        <v>9</v>
      </c>
      <c r="B8" s="12" t="s">
        <v>69</v>
      </c>
      <c r="C8" s="113">
        <v>2.4305555555555556E-2</v>
      </c>
      <c r="D8" s="104">
        <f t="shared" si="3"/>
        <v>7.8405017921146956E-4</v>
      </c>
      <c r="E8" s="106">
        <v>0</v>
      </c>
      <c r="F8" s="104">
        <f t="shared" si="4"/>
        <v>0</v>
      </c>
      <c r="G8" s="106">
        <v>9.3749999999999986E-2</v>
      </c>
      <c r="H8" s="104">
        <f t="shared" si="0"/>
        <v>3.0241935483870963E-3</v>
      </c>
      <c r="I8" s="106">
        <v>0.20624999999999999</v>
      </c>
      <c r="J8" s="114">
        <f t="shared" si="5"/>
        <v>6.6532258064516125E-3</v>
      </c>
      <c r="K8" s="63">
        <f t="shared" si="6"/>
        <v>0.32430555555555551</v>
      </c>
      <c r="L8" s="33">
        <v>31</v>
      </c>
      <c r="M8" s="33" t="str">
        <f t="shared" si="1"/>
        <v>736:13:00</v>
      </c>
      <c r="N8" s="34">
        <f t="shared" si="2"/>
        <v>0.98953853046594986</v>
      </c>
    </row>
    <row r="9" spans="1:23" ht="16.5" thickBot="1" x14ac:dyDescent="0.3">
      <c r="A9" s="32" t="s">
        <v>11</v>
      </c>
      <c r="B9" s="12" t="s">
        <v>70</v>
      </c>
      <c r="C9" s="113">
        <v>4.1666666666666664E-2</v>
      </c>
      <c r="D9" s="104">
        <f t="shared" si="3"/>
        <v>1.3440860215053762E-3</v>
      </c>
      <c r="E9" s="106">
        <v>0</v>
      </c>
      <c r="F9" s="104">
        <f t="shared" si="4"/>
        <v>0</v>
      </c>
      <c r="G9" s="106">
        <v>0.20208333333333334</v>
      </c>
      <c r="H9" s="104">
        <f t="shared" si="0"/>
        <v>6.5188172043010757E-3</v>
      </c>
      <c r="I9" s="106">
        <v>9.722222222222221E-2</v>
      </c>
      <c r="J9" s="114">
        <f t="shared" si="5"/>
        <v>3.1362007168458778E-3</v>
      </c>
      <c r="K9" s="63">
        <f t="shared" si="6"/>
        <v>0.34097222222222223</v>
      </c>
      <c r="L9" s="33">
        <v>31</v>
      </c>
      <c r="M9" s="33" t="str">
        <f t="shared" si="1"/>
        <v>735:49:00</v>
      </c>
      <c r="N9" s="34">
        <f t="shared" si="2"/>
        <v>0.98900089605734776</v>
      </c>
    </row>
    <row r="10" spans="1:23" ht="16.5" thickBot="1" x14ac:dyDescent="0.3">
      <c r="A10" s="32" t="s">
        <v>13</v>
      </c>
      <c r="B10" s="12" t="s">
        <v>71</v>
      </c>
      <c r="C10" s="115">
        <v>0</v>
      </c>
      <c r="D10" s="104">
        <f t="shared" si="3"/>
        <v>0</v>
      </c>
      <c r="E10" s="105">
        <v>0</v>
      </c>
      <c r="F10" s="104">
        <f t="shared" si="4"/>
        <v>0</v>
      </c>
      <c r="G10" s="107">
        <v>0</v>
      </c>
      <c r="H10" s="104">
        <f t="shared" si="0"/>
        <v>0</v>
      </c>
      <c r="I10" s="105">
        <v>0</v>
      </c>
      <c r="J10" s="114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3" ht="16.5" thickBot="1" x14ac:dyDescent="0.3">
      <c r="A11" s="32" t="s">
        <v>15</v>
      </c>
      <c r="B11" s="12" t="s">
        <v>101</v>
      </c>
      <c r="C11" s="115">
        <v>0</v>
      </c>
      <c r="D11" s="104">
        <f t="shared" si="3"/>
        <v>0</v>
      </c>
      <c r="E11" s="106">
        <v>0</v>
      </c>
      <c r="F11" s="104">
        <f t="shared" si="4"/>
        <v>0</v>
      </c>
      <c r="G11" s="107">
        <v>0</v>
      </c>
      <c r="H11" s="104">
        <f t="shared" si="0"/>
        <v>0</v>
      </c>
      <c r="I11" s="105">
        <v>0</v>
      </c>
      <c r="J11" s="114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  <c r="W11" t="s">
        <v>104</v>
      </c>
    </row>
    <row r="12" spans="1:23" ht="16.5" thickBot="1" x14ac:dyDescent="0.3">
      <c r="A12" s="32" t="s">
        <v>17</v>
      </c>
      <c r="B12" s="12" t="s">
        <v>102</v>
      </c>
      <c r="C12" s="115">
        <v>0</v>
      </c>
      <c r="D12" s="104">
        <f t="shared" si="3"/>
        <v>0</v>
      </c>
      <c r="E12" s="105">
        <v>0</v>
      </c>
      <c r="F12" s="104">
        <f t="shared" si="4"/>
        <v>0</v>
      </c>
      <c r="G12" s="107">
        <v>0</v>
      </c>
      <c r="H12" s="104">
        <f t="shared" si="0"/>
        <v>0</v>
      </c>
      <c r="I12" s="105">
        <v>0</v>
      </c>
      <c r="J12" s="114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3" ht="16.5" thickBot="1" x14ac:dyDescent="0.3">
      <c r="A13" s="32" t="s">
        <v>50</v>
      </c>
      <c r="B13" s="12" t="s">
        <v>72</v>
      </c>
      <c r="C13" s="115">
        <v>0</v>
      </c>
      <c r="D13" s="104">
        <f t="shared" si="3"/>
        <v>0</v>
      </c>
      <c r="E13" s="105">
        <v>0</v>
      </c>
      <c r="F13" s="104">
        <f t="shared" si="4"/>
        <v>0</v>
      </c>
      <c r="G13" s="107">
        <v>0</v>
      </c>
      <c r="H13" s="104">
        <f t="shared" si="0"/>
        <v>0</v>
      </c>
      <c r="I13" s="106">
        <v>8.3333333333333329E-2</v>
      </c>
      <c r="J13" s="114">
        <f t="shared" si="5"/>
        <v>2.6881720430107525E-3</v>
      </c>
      <c r="K13" s="63">
        <f t="shared" si="6"/>
        <v>8.3333333333333329E-2</v>
      </c>
      <c r="L13" s="33">
        <v>31</v>
      </c>
      <c r="M13" s="33" t="str">
        <f t="shared" si="1"/>
        <v>742:00:00</v>
      </c>
      <c r="N13" s="34">
        <f t="shared" si="2"/>
        <v>0.99731182795698925</v>
      </c>
    </row>
    <row r="14" spans="1:23" ht="16.5" thickBot="1" x14ac:dyDescent="0.3">
      <c r="A14" s="32" t="s">
        <v>51</v>
      </c>
      <c r="B14" s="12" t="s">
        <v>73</v>
      </c>
      <c r="C14" s="115">
        <v>0</v>
      </c>
      <c r="D14" s="104">
        <f t="shared" si="3"/>
        <v>0</v>
      </c>
      <c r="E14" s="105">
        <v>0</v>
      </c>
      <c r="F14" s="104">
        <f t="shared" si="4"/>
        <v>0</v>
      </c>
      <c r="G14" s="107">
        <v>0</v>
      </c>
      <c r="H14" s="104">
        <f t="shared" si="0"/>
        <v>0</v>
      </c>
      <c r="I14" s="105">
        <v>0</v>
      </c>
      <c r="J14" s="114">
        <f t="shared" si="5"/>
        <v>0</v>
      </c>
      <c r="K14" s="6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23" ht="16.5" thickBot="1" x14ac:dyDescent="0.3">
      <c r="A15" s="32" t="s">
        <v>21</v>
      </c>
      <c r="B15" s="12" t="s">
        <v>74</v>
      </c>
      <c r="C15" s="113">
        <v>6.9444444444444434E-2</v>
      </c>
      <c r="D15" s="104">
        <f t="shared" si="3"/>
        <v>2.2401433691756267E-3</v>
      </c>
      <c r="E15" s="106">
        <v>7.0833333333333331E-2</v>
      </c>
      <c r="F15" s="104">
        <f t="shared" si="4"/>
        <v>2.2849462365591398E-3</v>
      </c>
      <c r="G15" s="106">
        <v>0.3527777777777778</v>
      </c>
      <c r="H15" s="104">
        <f t="shared" si="0"/>
        <v>1.1379928315412187E-2</v>
      </c>
      <c r="I15" s="105">
        <v>0</v>
      </c>
      <c r="J15" s="114">
        <f t="shared" si="5"/>
        <v>0</v>
      </c>
      <c r="K15" s="63">
        <f t="shared" si="6"/>
        <v>0.49305555555555558</v>
      </c>
      <c r="L15" s="33">
        <v>31</v>
      </c>
      <c r="M15" s="33" t="str">
        <f t="shared" si="1"/>
        <v>732:10:00</v>
      </c>
      <c r="N15" s="34">
        <f t="shared" si="2"/>
        <v>0.98409498207885304</v>
      </c>
    </row>
    <row r="16" spans="1:23" ht="16.5" thickBot="1" x14ac:dyDescent="0.3">
      <c r="A16" s="32" t="s">
        <v>23</v>
      </c>
      <c r="B16" s="12" t="s">
        <v>75</v>
      </c>
      <c r="C16" s="113">
        <v>2.915972222222222</v>
      </c>
      <c r="D16" s="104">
        <f t="shared" si="3"/>
        <v>9.4063620071684576E-2</v>
      </c>
      <c r="E16" s="106">
        <v>0.17291666666666666</v>
      </c>
      <c r="F16" s="104">
        <f t="shared" si="4"/>
        <v>5.5779569892473119E-3</v>
      </c>
      <c r="G16" s="106">
        <v>1.5972222222222221</v>
      </c>
      <c r="H16" s="104">
        <f t="shared" si="0"/>
        <v>5.152329749103942E-2</v>
      </c>
      <c r="I16" s="106">
        <v>0</v>
      </c>
      <c r="J16" s="114">
        <f t="shared" si="5"/>
        <v>0</v>
      </c>
      <c r="K16" s="63">
        <f t="shared" si="6"/>
        <v>4.6861111111111109</v>
      </c>
      <c r="L16" s="33">
        <v>31</v>
      </c>
      <c r="M16" s="33" t="str">
        <f t="shared" si="1"/>
        <v>631:32:00</v>
      </c>
      <c r="N16" s="34">
        <f t="shared" si="2"/>
        <v>0.84883512544802864</v>
      </c>
    </row>
    <row r="17" spans="1:14" ht="16.5" thickBot="1" x14ac:dyDescent="0.3">
      <c r="A17" s="32" t="s">
        <v>25</v>
      </c>
      <c r="B17" s="12" t="s">
        <v>76</v>
      </c>
      <c r="C17" s="113">
        <v>0</v>
      </c>
      <c r="D17" s="104">
        <f t="shared" si="3"/>
        <v>0</v>
      </c>
      <c r="E17" s="105">
        <v>0</v>
      </c>
      <c r="F17" s="104">
        <f t="shared" si="4"/>
        <v>0</v>
      </c>
      <c r="G17" s="106">
        <v>0.38750000000000001</v>
      </c>
      <c r="H17" s="104">
        <f t="shared" si="0"/>
        <v>1.2500000000000001E-2</v>
      </c>
      <c r="I17" s="106">
        <v>0</v>
      </c>
      <c r="J17" s="114">
        <f t="shared" si="5"/>
        <v>0</v>
      </c>
      <c r="K17" s="63">
        <f t="shared" si="6"/>
        <v>0.38750000000000001</v>
      </c>
      <c r="L17" s="33">
        <v>31</v>
      </c>
      <c r="M17" s="33" t="str">
        <f t="shared" si="1"/>
        <v>734:42:00</v>
      </c>
      <c r="N17" s="34">
        <f t="shared" si="2"/>
        <v>0.98750000000000004</v>
      </c>
    </row>
    <row r="18" spans="1:14" ht="16.5" thickBot="1" x14ac:dyDescent="0.3">
      <c r="A18" s="32" t="s">
        <v>27</v>
      </c>
      <c r="B18" s="12" t="s">
        <v>77</v>
      </c>
      <c r="C18" s="115">
        <v>0</v>
      </c>
      <c r="D18" s="104">
        <f t="shared" si="3"/>
        <v>0</v>
      </c>
      <c r="E18" s="106">
        <v>8.3333333333333329E-2</v>
      </c>
      <c r="F18" s="104">
        <f t="shared" si="4"/>
        <v>2.6881720430107525E-3</v>
      </c>
      <c r="G18" s="107">
        <v>0</v>
      </c>
      <c r="H18" s="104">
        <f t="shared" si="0"/>
        <v>0</v>
      </c>
      <c r="I18" s="105">
        <v>0</v>
      </c>
      <c r="J18" s="114">
        <f t="shared" si="5"/>
        <v>0</v>
      </c>
      <c r="K18" s="63">
        <f t="shared" si="6"/>
        <v>8.3333333333333329E-2</v>
      </c>
      <c r="L18" s="33">
        <v>31</v>
      </c>
      <c r="M18" s="33" t="str">
        <f t="shared" si="1"/>
        <v>742:00:00</v>
      </c>
      <c r="N18" s="34">
        <f t="shared" si="2"/>
        <v>0.99731182795698925</v>
      </c>
    </row>
    <row r="19" spans="1:14" ht="16.5" thickBot="1" x14ac:dyDescent="0.3">
      <c r="A19" s="32" t="s">
        <v>30</v>
      </c>
      <c r="B19" s="12" t="s">
        <v>103</v>
      </c>
      <c r="C19" s="113">
        <v>1.0027777777777778</v>
      </c>
      <c r="D19" s="104">
        <f t="shared" si="3"/>
        <v>3.2347670250896056E-2</v>
      </c>
      <c r="E19" s="105">
        <v>0</v>
      </c>
      <c r="F19" s="104">
        <f t="shared" si="4"/>
        <v>0</v>
      </c>
      <c r="G19" s="106">
        <v>0.73958333333333337</v>
      </c>
      <c r="H19" s="104">
        <f t="shared" si="0"/>
        <v>2.385752688172043E-2</v>
      </c>
      <c r="I19" s="106">
        <v>1.5972222222222224E-2</v>
      </c>
      <c r="J19" s="114">
        <f t="shared" si="5"/>
        <v>5.1523297491039429E-4</v>
      </c>
      <c r="K19" s="63">
        <f t="shared" si="6"/>
        <v>1.7583333333333335</v>
      </c>
      <c r="L19" s="33">
        <v>31</v>
      </c>
      <c r="M19" s="33" t="str">
        <f t="shared" si="1"/>
        <v>701:48:00</v>
      </c>
      <c r="N19" s="34">
        <f t="shared" si="2"/>
        <v>0.94327956989247297</v>
      </c>
    </row>
    <row r="20" spans="1:14" ht="16.5" thickBot="1" x14ac:dyDescent="0.3">
      <c r="A20" s="32" t="s">
        <v>32</v>
      </c>
      <c r="B20" s="12" t="s">
        <v>78</v>
      </c>
      <c r="C20" s="115">
        <v>0</v>
      </c>
      <c r="D20" s="104">
        <f t="shared" si="3"/>
        <v>0</v>
      </c>
      <c r="E20" s="105">
        <v>0</v>
      </c>
      <c r="F20" s="104">
        <f t="shared" si="4"/>
        <v>0</v>
      </c>
      <c r="G20" s="107">
        <v>0</v>
      </c>
      <c r="H20" s="104">
        <f t="shared" si="0"/>
        <v>0</v>
      </c>
      <c r="I20" s="106">
        <v>9.0277777777777776E-2</v>
      </c>
      <c r="J20" s="114">
        <f t="shared" si="5"/>
        <v>2.9121863799283156E-3</v>
      </c>
      <c r="K20" s="63">
        <f t="shared" si="6"/>
        <v>9.0277777777777776E-2</v>
      </c>
      <c r="L20" s="33">
        <v>31</v>
      </c>
      <c r="M20" s="33" t="str">
        <f t="shared" si="1"/>
        <v>741:50:00</v>
      </c>
      <c r="N20" s="34">
        <f t="shared" si="2"/>
        <v>0.99708781362007182</v>
      </c>
    </row>
    <row r="21" spans="1:14" ht="16.5" thickBot="1" x14ac:dyDescent="0.3">
      <c r="A21" s="32" t="s">
        <v>34</v>
      </c>
      <c r="B21" s="12" t="s">
        <v>79</v>
      </c>
      <c r="C21" s="113">
        <v>0</v>
      </c>
      <c r="D21" s="104">
        <f t="shared" si="3"/>
        <v>0</v>
      </c>
      <c r="E21" s="105">
        <v>0</v>
      </c>
      <c r="F21" s="104">
        <f t="shared" si="4"/>
        <v>0</v>
      </c>
      <c r="G21" s="106">
        <v>0</v>
      </c>
      <c r="H21" s="104">
        <f t="shared" si="0"/>
        <v>0</v>
      </c>
      <c r="I21" s="106">
        <v>0</v>
      </c>
      <c r="J21" s="114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115">
        <v>0</v>
      </c>
      <c r="D22" s="104">
        <f t="shared" si="3"/>
        <v>0</v>
      </c>
      <c r="E22" s="105">
        <v>0</v>
      </c>
      <c r="F22" s="104">
        <f t="shared" si="4"/>
        <v>0</v>
      </c>
      <c r="G22" s="107">
        <v>0</v>
      </c>
      <c r="H22" s="104">
        <f t="shared" si="0"/>
        <v>0</v>
      </c>
      <c r="I22" s="105">
        <v>0</v>
      </c>
      <c r="J22" s="114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113">
        <v>0.375</v>
      </c>
      <c r="D23" s="104">
        <f t="shared" si="3"/>
        <v>1.2096774193548387E-2</v>
      </c>
      <c r="E23" s="105">
        <v>0</v>
      </c>
      <c r="F23" s="104">
        <f t="shared" si="4"/>
        <v>0</v>
      </c>
      <c r="G23" s="106">
        <v>0.125</v>
      </c>
      <c r="H23" s="104">
        <f t="shared" si="0"/>
        <v>4.0322580645161289E-3</v>
      </c>
      <c r="I23" s="106">
        <v>0.1423611111111111</v>
      </c>
      <c r="J23" s="114">
        <f t="shared" si="5"/>
        <v>4.5922939068100358E-3</v>
      </c>
      <c r="K23" s="63">
        <f t="shared" si="6"/>
        <v>0.64236111111111116</v>
      </c>
      <c r="L23" s="33">
        <v>31</v>
      </c>
      <c r="M23" s="33" t="str">
        <f t="shared" si="1"/>
        <v>728:35:00</v>
      </c>
      <c r="N23" s="34">
        <f t="shared" si="2"/>
        <v>0.97927867383512546</v>
      </c>
    </row>
    <row r="24" spans="1:14" ht="16.5" thickBot="1" x14ac:dyDescent="0.3">
      <c r="A24" s="32" t="s">
        <v>40</v>
      </c>
      <c r="B24" s="12" t="s">
        <v>82</v>
      </c>
      <c r="C24" s="116">
        <v>0</v>
      </c>
      <c r="D24" s="117">
        <f t="shared" si="3"/>
        <v>0</v>
      </c>
      <c r="E24" s="118">
        <v>0</v>
      </c>
      <c r="F24" s="117">
        <f t="shared" si="4"/>
        <v>0</v>
      </c>
      <c r="G24" s="119">
        <v>0</v>
      </c>
      <c r="H24" s="117">
        <f t="shared" si="0"/>
        <v>0</v>
      </c>
      <c r="I24" s="118">
        <v>0</v>
      </c>
      <c r="J24" s="120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8.4569444444444439</v>
      </c>
      <c r="D25" s="66">
        <f t="shared" ref="D25" si="7">SUM(C25/L25)</f>
        <v>1.2400211795373085E-2</v>
      </c>
      <c r="E25" s="65">
        <f>SUM(E3:E24)</f>
        <v>0.32708333333333334</v>
      </c>
      <c r="F25" s="66">
        <f t="shared" ref="F25" si="8">SUM(E25/L25)</f>
        <v>4.79594330400782E-4</v>
      </c>
      <c r="G25" s="65">
        <f>SUM(G3:G24)</f>
        <v>5.5118055555555561</v>
      </c>
      <c r="H25" s="66">
        <f t="shared" ref="H25" si="9">SUM(G25/L25)</f>
        <v>8.08182632779407E-3</v>
      </c>
      <c r="I25" s="65">
        <f>SUM(I3:I24)</f>
        <v>0.63958333333333339</v>
      </c>
      <c r="J25" s="66">
        <f t="shared" ref="J25" si="10">SUM(I25/L25)</f>
        <v>9.378054740957968E-4</v>
      </c>
      <c r="K25" s="33">
        <f t="shared" si="6"/>
        <v>14.935416666666665</v>
      </c>
      <c r="L25" s="33">
        <f>SUM(L3:L24)</f>
        <v>682</v>
      </c>
      <c r="M25" s="33">
        <f xml:space="preserve"> SUM(L25-K25)</f>
        <v>667.0645833333333</v>
      </c>
      <c r="N25" s="47">
        <f t="shared" si="2"/>
        <v>0.9781005620723362</v>
      </c>
    </row>
    <row r="26" spans="1:14" x14ac:dyDescent="0.2">
      <c r="D26" s="5"/>
    </row>
    <row r="27" spans="1:14" x14ac:dyDescent="0.2">
      <c r="D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2.9298611111111112</v>
      </c>
      <c r="D31" s="24">
        <f>SUM(C31/L31)</f>
        <v>9.4511648745519719E-2</v>
      </c>
      <c r="E31" s="67">
        <v>0.54166666666666663</v>
      </c>
      <c r="F31" s="24">
        <f>SUM(E31/L31)</f>
        <v>1.7473118279569891E-2</v>
      </c>
      <c r="G31" s="26">
        <v>0</v>
      </c>
      <c r="H31" s="24">
        <f>SUM(G31/L31)</f>
        <v>0</v>
      </c>
      <c r="I31" s="67">
        <v>1.0625</v>
      </c>
      <c r="J31" s="24">
        <f>SUM(I31/L31)</f>
        <v>3.4274193548387094E-2</v>
      </c>
      <c r="K31" s="33">
        <f>SUM(C31+E31+G31+I31)</f>
        <v>4.5340277777777782</v>
      </c>
      <c r="L31" s="33">
        <v>31</v>
      </c>
      <c r="M31" s="33">
        <f>L31-K31</f>
        <v>26.46597222222222</v>
      </c>
      <c r="N31" s="34">
        <f>SUM(M31/L31)</f>
        <v>0.85374103942652324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I Document" ma:contentTypeID="0x0101009DB21D08441AA34C9B2B98F396559C930600EACA0F8B22C49B42BDB9BD655805095F" ma:contentTypeVersion="4" ma:contentTypeDescription="" ma:contentTypeScope="" ma:versionID="8ccac24626f0282fbbe0550c504a6138">
  <xsd:schema xmlns:xsd="http://www.w3.org/2001/XMLSchema" xmlns:xs="http://www.w3.org/2001/XMLSchema" xmlns:p="http://schemas.microsoft.com/office/2006/metadata/properties" xmlns:ns2="75e7be8b-9f81-40b4-9222-b97114df1827" xmlns:ns3="79e02b3f-353e-46c2-bee5-8a2ca22e7b40" targetNamespace="http://schemas.microsoft.com/office/2006/metadata/properties" ma:root="true" ma:fieldsID="420c611e4f1ed181df97a0143b6cb5b6" ns2:_="" ns3:_="">
    <xsd:import namespace="75e7be8b-9f81-40b4-9222-b97114df1827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Label" minOccurs="0"/>
                <xsd:element ref="ns2:TaxCatchAll" minOccurs="0"/>
                <xsd:element ref="ns2:TaxKeywordTaxHTField" minOccurs="0"/>
                <xsd:element ref="ns3:_dlc_DocId" minOccurs="0"/>
                <xsd:element ref="ns3:_dlc_DocIdUrl" minOccurs="0"/>
                <xsd:element ref="ns3:_dlc_DocIdPersistId" minOccurs="0"/>
                <xsd:element ref="ns3:FOI_x0020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fieldId="{b133dadb-7922-42fe-9b56-69aa8757600b}" ma:taxonomyMulti="true" ma:sspId="599aa541-0a60-40c8-83cd-cd350ab61af0" ma:termSetId="5d5560c4-bd0c-44d3-b3a1-cb87bdf44511" ma:anchorId="5e128d95-ce62-4ee4-b352-6d145caac3ae" ma:open="true" ma:isKeyword="false">
      <xsd:complexType>
        <xsd:sequence>
          <xsd:element ref="pc:Terms" minOccurs="0" maxOccurs="1"/>
        </xsd:sequence>
      </xsd:complexType>
    </xsd:element>
    <xsd:element name="TaxCatchAllLabel" ma:index="9" nillable="true" ma:displayName="Taxonomy Catch All Column1" ma:description="" ma:hidden="true" ma:list="{96da5b79-47c7-45a7-b006-329ecae32e2f}" ma:internalName="TaxCatchAllLabel" ma:readOnly="true" ma:showField="CatchAllDataLabel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0" nillable="true" ma:displayName="Taxonomy Catch All Column" ma:description="" ma:hidden="true" ma:list="{96da5b79-47c7-45a7-b006-329ecae32e2f}" ma:internalName="TaxCatchAll" ma:readOnly="false" ma:showField="CatchAllData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1" nillable="true" ma:taxonomy="true" ma:internalName="TaxKeywordTaxHTField" ma:taxonomyFieldName="TaxKeyword" ma:displayName="Enterprise Keywords" ma:readOnly="false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OI_x0020_Topic" ma:index="17" nillable="true" ma:displayName="FOI Topic" ma:format="Dropdown" ma:internalName="FOI_x0020_Topic">
      <xsd:simpleType>
        <xsd:restriction base="dms:Choice">
          <xsd:enumeration value="Staffing and Employment"/>
          <xsd:enumeration value="Incidents and Emergency Response"/>
          <xsd:enumeration value="Fire Safety"/>
          <xsd:enumeration value="Finance and Corporate Governance"/>
          <xsd:enumeration value="IT"/>
          <xsd:enumeration value="Asse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5cec8fd-eede-43ea-a7f7-e4f4e18d2a8d" ContentTypeId="0x010100E1CC3F4493E0FC4D8466E5A019837875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75e7be8b-9f81-40b4-9222-b97114df1827">
      <Terms xmlns="http://schemas.microsoft.com/office/infopath/2007/PartnerControls"/>
    </b133dadb792242fe9b5669aa8757600b>
    <TaxCatchAll xmlns="75e7be8b-9f81-40b4-9222-b97114df1827">
      <Value>1085</Value>
      <Value>925</Value>
    </TaxCatchAll>
    <TaxKeywordTaxHTField xmlns="75e7be8b-9f81-40b4-9222-b97114df18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Appliance</TermName>
          <TermId xmlns="http://schemas.microsoft.com/office/infopath/2007/PartnerControls">e3842208-a79c-4d58-94b6-200bcab3d85d</TermId>
        </TermInfo>
        <TermInfo xmlns="http://schemas.microsoft.com/office/infopath/2007/PartnerControls">
          <TermName xmlns="http://schemas.microsoft.com/office/infopath/2007/PartnerControls">Assets</TermName>
          <TermId xmlns="http://schemas.microsoft.com/office/infopath/2007/PartnerControls">52685083-dc09-4647-a1ed-40a51c8682e9</TermId>
        </TermInfo>
      </Terms>
    </TaxKeywordTaxHTField>
    <_dlc_DocId xmlns="79e02b3f-353e-46c2-bee5-8a2ca22e7b40">ZQUJVTNDRKNH-1081930199-424</_dlc_DocId>
    <_dlc_DocIdUrl xmlns="79e02b3f-353e-46c2-bee5-8a2ca22e7b40">
      <Url>https://sfrs.sharepoint.com/teams/Service%20Development/_layouts/15/DocIdRedir.aspx?ID=ZQUJVTNDRKNH-1081930199-424</Url>
      <Description>ZQUJVTNDRKNH-1081930199-424</Description>
    </_dlc_DocIdUrl>
    <FOI_x0020_Topic xmlns="79e02b3f-353e-46c2-bee5-8a2ca22e7b40">Assets</FOI_x0020_Topic>
  </documentManagement>
</p:properties>
</file>

<file path=customXml/itemProps1.xml><?xml version="1.0" encoding="utf-8"?>
<ds:datastoreItem xmlns:ds="http://schemas.openxmlformats.org/officeDocument/2006/customXml" ds:itemID="{FB50DF8F-1ACE-4354-A858-F043E19C20BA}"/>
</file>

<file path=customXml/itemProps2.xml><?xml version="1.0" encoding="utf-8"?>
<ds:datastoreItem xmlns:ds="http://schemas.openxmlformats.org/officeDocument/2006/customXml" ds:itemID="{4AD905F6-77DC-46E4-A8A6-864E41421BE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779A02-0988-4DB2-A5F2-0E55F881747D}"/>
</file>

<file path=customXml/itemProps4.xml><?xml version="1.0" encoding="utf-8"?>
<ds:datastoreItem xmlns:ds="http://schemas.openxmlformats.org/officeDocument/2006/customXml" ds:itemID="{4557BC7F-6B22-42D4-8390-A20B28DA15B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DA1B394-01BC-4928-AFBC-0CA0CE6EA89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a74abe98-04d6-4650-a86d-b684cd67902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keywords>Appliance; Assets</cp:keywords>
  <cp:lastModifiedBy>Louise Goodhead</cp:lastModifiedBy>
  <cp:lastPrinted>2012-05-04T01:39:48Z</cp:lastPrinted>
  <dcterms:created xsi:type="dcterms:W3CDTF">2001-04-14T20:59:12Z</dcterms:created>
  <dcterms:modified xsi:type="dcterms:W3CDTF">2016-05-12T12:21:36Z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0x0101009DB21D08441AA34C9B2B98F396559C930600EACA0F8B22C49B42BDB9BD655805095F</vt:lpwstr>
  </property>
  <property fmtid="{D5CDD505-2E9C-101B-9397-08002B2CF9AE}" pid="3" name="TaxKeyword">
    <vt:lpwstr>925;#Appliance|e3842208-a79c-4d58-94b6-200bcab3d85d;#1085;#Assets|52685083-dc09-4647-a1ed-40a51c8682e9</vt:lpwstr>
  </property>
  <property fmtid="{D5CDD505-2E9C-101B-9397-08002B2CF9AE}" pid="4" name="SFRSTopic">
    <vt:lpwstr/>
  </property>
  <property fmtid="{D5CDD505-2E9C-101B-9397-08002B2CF9AE}" pid="5" name="_dlc_DocIdItemGuid">
    <vt:lpwstr>5bec70e6-8a6a-4d02-8467-e8fd5ee52dfb</vt:lpwstr>
  </property>
</Properties>
</file>